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BAJO\ACALLEJAS\2024\Planes\"/>
    </mc:Choice>
  </mc:AlternateContent>
  <xr:revisionPtr revIDLastSave="0" documentId="8_{D3C20120-DE3C-410B-B865-FC8D0D81EDBE}" xr6:coauthVersionLast="47" xr6:coauthVersionMax="47" xr10:uidLastSave="{00000000-0000-0000-0000-000000000000}"/>
  <bookViews>
    <workbookView xWindow="-120" yWindow="-120" windowWidth="24240" windowHeight="13140" xr2:uid="{00000000-000D-0000-FFFF-FFFF00000000}"/>
  </bookViews>
  <sheets>
    <sheet name="Adquisicion de servicios" sheetId="1" r:id="rId1"/>
  </sheets>
  <definedNames>
    <definedName name="_xlnm._FilterDatabase" localSheetId="0" hidden="1">'Adquisicion de servicios'!$A$3:$O$187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152" i="1"/>
  <c r="I37" i="1"/>
  <c r="H37" i="1"/>
  <c r="E36" i="1"/>
  <c r="E35" i="1"/>
  <c r="E34" i="1"/>
  <c r="E33" i="1"/>
  <c r="E32" i="1"/>
  <c r="E29" i="1"/>
  <c r="I28" i="1"/>
  <c r="H28" i="1"/>
  <c r="E28" i="1"/>
  <c r="E27" i="1"/>
  <c r="E26" i="1"/>
  <c r="I25" i="1"/>
  <c r="H25" i="1"/>
  <c r="I91" i="1"/>
  <c r="I90" i="1"/>
  <c r="H89" i="1"/>
  <c r="I89" i="1" s="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H39" i="1"/>
  <c r="I39" i="1" s="1"/>
  <c r="H15" i="1"/>
  <c r="I15" i="1" s="1"/>
  <c r="H13" i="1"/>
  <c r="I13" i="1" s="1"/>
  <c r="H12" i="1"/>
  <c r="I12" i="1" s="1"/>
  <c r="H11" i="1"/>
  <c r="I11" i="1" s="1"/>
  <c r="H10" i="1"/>
  <c r="H9" i="1"/>
</calcChain>
</file>

<file path=xl/sharedStrings.xml><?xml version="1.0" encoding="utf-8"?>
<sst xmlns="http://schemas.openxmlformats.org/spreadsheetml/2006/main" count="2036" uniqueCount="249">
  <si>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</si>
  <si>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</si>
  <si>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</si>
  <si>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</si>
  <si>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</si>
  <si>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</si>
  <si>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</si>
  <si>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</si>
  <si>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</si>
  <si>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</si>
  <si>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</si>
  <si>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</si>
  <si>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 xml:space="preserve">Nombre del responsable </t>
  </si>
  <si>
    <t xml:space="preserve">Correo electrónico del responsable </t>
  </si>
  <si>
    <t>PROYECCIÓN PLAN ANUAL DE ADQUISICIONES VIGENCIA 2024 - U.A.E. CONTADFURÍA GENERAL DE LA NACIÓN</t>
  </si>
  <si>
    <t>Objeto del Gasto   (Código asignado de Inversión o Funcionamiento)</t>
  </si>
  <si>
    <t>ENERO</t>
  </si>
  <si>
    <t>MESES</t>
  </si>
  <si>
    <t>CONTRATACION DIRECTA DE SERVICIOS PROFESIONALES</t>
  </si>
  <si>
    <t>NO</t>
  </si>
  <si>
    <t>NA</t>
  </si>
  <si>
    <t>Cesar Augusto Rincon Vicentes</t>
  </si>
  <si>
    <t>crincon@contaduria.gov.co</t>
  </si>
  <si>
    <t>A-02-02-02-008-002</t>
  </si>
  <si>
    <t>Contratación directa</t>
  </si>
  <si>
    <t xml:space="preserve">Enero </t>
  </si>
  <si>
    <t>Prestar sus servicios profesionales como abogado, de manera autónoma e independiente a la UAE Contaduría General de la Nación, en el apoyo profesional al GIT de Control Interno, a las funciones relacionadas en la cláusula de obligaciones y demás actividades que le sean asignadas por el Coordinador del GIT de Control Interno</t>
  </si>
  <si>
    <t xml:space="preserve">MESES </t>
  </si>
  <si>
    <t>No</t>
  </si>
  <si>
    <t>N/A</t>
  </si>
  <si>
    <t>Deisy Hernández Sotto</t>
  </si>
  <si>
    <t>dhernandez@contaduria.gov.co</t>
  </si>
  <si>
    <t>Prestar sus servicios profesionales como Ingeniero de Sistemas, de manera autónoma e independiente a la UAE Contaduría General de la Nación, en el apoyo profesional al GIT de Control Interno, en las funciones relacionadas en la clausula de obligaciones y demás actividades que le sean asignadas por el Coordinador del GIT de Control Interno</t>
  </si>
  <si>
    <t>CONTRATACION DIRECTA DE APOYO A LA GESTION</t>
  </si>
  <si>
    <t>Prestación de servicios profesionales al GIT de Planeación para la ejecucion del proyecto de inversión "Fortalecimiento e integración de los Sistemas de gestión y  control de la CGN a través del Sistema Integrado de Gestión Institucional - SIGI Nacional".</t>
  </si>
  <si>
    <t>Días</t>
  </si>
  <si>
    <t>Vilma Yolanda Narváez N.</t>
  </si>
  <si>
    <t>vnarvaez@contaduria.gov.co</t>
  </si>
  <si>
    <t>C-1399-1000-3-0-1399060-02</t>
  </si>
  <si>
    <t>Servicios de apoyo a la gestión al GIT de Planeación para la ejecucion del proyecto de inversión "Fortalecimiento e integración de los Sistemas de gestión y  control de la CGN a través del Sistema Integrado de Gestión Institucional - SIGI Nacional".</t>
  </si>
  <si>
    <t>C-1399-1000-3-0-1399058-02</t>
  </si>
  <si>
    <t>Prestación de servicios profesionales en el GIT de Servicios Generales, Administrativos y Financieros de la Secretaría General, para la ejecución del proyecto de inversión "Fortalecimiento e integración de los Sistemas de gestión y control de la CGN a través del Sistema Integrado de Gestión Institucional - SIGI Nacional".</t>
  </si>
  <si>
    <t>C-1399-1000-3-0-1399060-03</t>
  </si>
  <si>
    <t>Prestación de servicios profesionales a la Subcontaduría de Centralización de la Información, para la ejecucion del proyecto de inversión "Fortalecimiento e integración de los Sistemas de gestión y  control de la CGN a través del Sistema Integrado de Gestión Institucional - SIGI Nacional".</t>
  </si>
  <si>
    <t>Prestación de servicios profesionales en la Subcontaduría General y de Investigación, para el proyecto de inversión "Fortalecimiento e integración de los Sistemas de gestión y  control de la CGN a través del Sistema Integrado de Gestión Institucional - SIGI Nacional".</t>
  </si>
  <si>
    <t>C-1399-1000-3-0-1399060-04</t>
  </si>
  <si>
    <t>Prestación de servicios profesionales en el de Talento Humano y prestaciones sociales, para el proyecto de inversión "Fortalecimiento e integración de los Sistemas de gestión y  control de la CGN a través del Sistema Integrado de Gestión Institucional - SIGI Nacional".</t>
  </si>
  <si>
    <t>Prestar los servicios de medición y evaluación de los sistemas del SIGI de la UAE Contaduría General de la Nación.</t>
  </si>
  <si>
    <t>FEBRERO</t>
  </si>
  <si>
    <t>Contratación directa.</t>
  </si>
  <si>
    <t>El contratista se obliga a prestar sus servicios profesionales, de manera autónoma e independiente a la U.A.E. Contaduría General de la Nación, en el GIT de Gestión y Evaluación de la Información Empresas, para la ejecución del proyecto “MEJORAMIENTO DEL SISTEMA CONTABLE PÚBLICO PARA ATENDER LOS REQUERIMIENTOS DE LOS USUARIOS ESTRATÉGICOS DE LA CONTADURÍA GENERAL DE LA NACIÓN NACIONAL”.</t>
  </si>
  <si>
    <t>días</t>
  </si>
  <si>
    <t xml:space="preserve">Juan Camilo Santamaría Herrera </t>
  </si>
  <si>
    <t>jsantamaria@contaduria.gov.co</t>
  </si>
  <si>
    <t>C-1301-1000-5-0-1301005-02</t>
  </si>
  <si>
    <t xml:space="preserve">C-1301-1000-5-0-1301007-02 </t>
  </si>
  <si>
    <t>El contratista se obliga a Prestar sus servicios profesionales, de manera autónoma e independiente a la U.A.E. Contaduría General de la Nación, en el GIT de Gestión y Evaluación de la Información Entidades de Gobierno, para la ejecución del proyecto“MEJORAMIENTO DEL SISTEMA CONTABLE PÚBLICO PARA ATENDER LOS REQUERIMIENTOS DE LOS USUARIOS ESTRATÉGICOS DE LA CONTADURÍA GENERAL DE LA NACIÓN NACIONAL”.</t>
  </si>
  <si>
    <t>C-1301-1000-5-0-1301003-02</t>
  </si>
  <si>
    <t>El contratista se obliga a prestar sus servicios profesionales, de manera autónoma e independiente a la U.A.E. Contaduría General de la Nación, en apoyo al GIT Sistemas de Información Integrados Nacionales-SIIN, para la ejecución del proyecto “MEJORAMIENTO DEL SISTEMA CONTABLE PÚBLICO PARA ATENDER LOS REQUERIMIENTOS DE LOS USUARIOS ESTRATÉGICOS DE LA CONTADURÍA GENERAL DE LA NACIÓN NACIONAL”.</t>
  </si>
  <si>
    <t>El contratista se obliga a prestar sus servicios profesionales, de manera autónoma e independiente a la U.A.E. Contaduría General de la Nación, en el GIT CHIP, para la ejecución del proyecto“MEJORAMIENTO DEL SISTEMA CONTABLE PÚBLICO PARA ATENDER LOS REQUERIMIENTOS DE LOS USUARIOS ESTRATÉGICOS DE LA CONTADURÍA GENERAL DE LA NACIÓN NACIONAL”.</t>
  </si>
  <si>
    <t>C-1301-1000-6-0-1301007-02</t>
  </si>
  <si>
    <t>El contratista se obliga a prestar sus servicios profesionales como Contador Público especializado, de manera autónoma e independiente a la UAE Contaduría General de la Nación, en el apoyo profesional al GIT Estadística y Análisis Económico, en las funciones relacionadas en la cláusula de obligaciones y demás actividades que le sean asignadas por el coordinador del GIT, relacionadas con el objeto del contrato que se suscriba, en desarrollo de la actividad "Plan de trabajo" MEJORAR EL SISTEMA CONTABLE PÚBLICO PARA ATENDER LOS REQUERIMIENTOS DE LOS USUARIOS ESTRATÉGICOS DE LA CGN".</t>
  </si>
  <si>
    <t>Juan Camilo Santamaría Herrera</t>
  </si>
  <si>
    <t>C-1301-1000-9-0-1301008-02</t>
  </si>
  <si>
    <t>El contratista se obliga a prestar sus servicios profesionales como Economista especializado, de manera autónoma e independiente a la UAE Contaduría General de la Nación, en el apoyo profesional al GIT Estadística y Análisis de Económico, a las funciones relacionadas en la cláusula de obligaciones y demás actividades que le sean asignadas por el Coordinador del GIT, relacionadas con el objeto del contrato que se suscriba, en desarrollo de la actividad "Documentos metodológicos", del proyecto de inversión" MEJORAR EL SISTEMA CONTABLE PÚBLICO PARA ATENDER LOS REQUERIMIENTOS DE LOS USUARIOS ESTRATÉGICOS DE LA CGN".</t>
  </si>
  <si>
    <t xml:space="preserve"> El contratista se obliga a prestar sus servicios profesionales como Administrador de Empresas, de manera autónoma e independiente a la UAE Contaduría General de la Nación, en el apoyo profesional al GIT Estadística y Análisis Económico, en las funciones relacionadas en la cláusula de obligaciones y demás actividades que le sean asignadas por el coordinador del GIT, relacionadas con el objeto del contrato que se suscriba, en desarrollo de la actividad "Plan de trabajo" MEJORAR EL SISTEMA CONTABLE PÚBLICO PARA ATENDER LOS REQUERIMIENTOS DE LOS USUARIOS ESTRATÉGICOS DE LA CGN".</t>
  </si>
  <si>
    <t>El contratista se obliga a prestar sus servicios profesionales como Economista, de manera autónoma e independiente a la U.A.E. Contaduría General de la Nación, en el apoyo profesional al GIT Estadística y Análisis de Económico, a las funciones relacionadas en la cláusula de obligaciones y demás actividades que le sean asignadas por el Coordinador del GIT, en desarrollo de la actividad "Documentos metodológicos",  del proyecto de inversión" MEJORAR EL SISTEMA CONTABLE PÚBLICO PARA ATENDER LOS REQUERIMIENTOS DE LOS USUARIOS ESTRATÉGICOS DE LA CGN".</t>
  </si>
  <si>
    <t>El contratista se obliga a prestar sus servicios profesionales como Economista, de manera autónoma e independiente a la UAE Contaduría General de la Nación, en el apoyo profesional al GIT Estadística y Análisis de Económico, en las funciones relacionadas en la cláusula de obligaciones y demás actividades que le sean asignadas por el coordinador del GIT, relacionadas con el objeto del contrato que se suscriba,  en desarrollo de la actividad "Plan de trabajo", del proyecto de inversión" MEJORAR EL SISTEMA CONTABLE PÚBLICO PARA ATENDER LOS REQUERIMIENTOS DE LOS USUARIOS ESTRATÉGICOS DE LA CGN".</t>
  </si>
  <si>
    <t>El contratista se obliga a prestar sus servicios profesionales como Economista, de manera autónoma e independiente a la UAE Contaduría General de la Nación, en el apoyo profesional al GIT Estadística y Análisis de Económico, en las funciones relacionadas en la cláusula de obligaciones y demás actividades que le sean asignadas por el coordinador del GIT, relacionadas con el objeto del contrato que se suscriba, en desarrollo de la actividad "Plan de trabajo",  del proyecto de inversión" MEJORAR EL SISTEMA CONTABLE PÚBLICO PARA ATENDER LOS REQUERIMIENTOS DE LOS USUARIOS ESTRATÉGICOS DE LA CGN".</t>
  </si>
  <si>
    <t>El contratista se obliga a prestar sus servicios profesionales como Economista, de manera autónoma e independiente a la UAE Contaduría General de la Nación, en el apoyo profesional al GIT Estadística y Análisis de Económico, en las funciones relacionadas en la cláusula de obligaciones y demás actividades que le sean asignadas por el coordinador del GIT, relacionadas con el objeto del contrato que se suscriba,  en desarrollo de la actividad "Documentos metodológicos",del proyecto de inversión" MEJORAR EL SISTEMA CONTABLE PÚBLICO PARA ATENDER LOS REQUERIMIENTOS DE LOS USUARIOS ESTRATÉGICOS DE LA CGN".</t>
  </si>
  <si>
    <t>El contratista se obliga a prestar sus servicios profesionales como Economista, de manera autónoma e independiente a la UAE Contaduría General de la Nación, en el apoyo profesional al GIT Estadística y Análisis de Económico, en las funciones relacionadas en la cláusula de obligaciones y demás actividades que le sean asignadas por el coordinador del GIT, relacionadas con el objeto del contrato que se suscriba,  en desarrollo de la actividad"Documentos metodológicos", del proyecto de inversión MEJORAR EL SISTEMA CONTABLE PÚBLICO PARA ATENDER LOS REQUERIMIENTOS DE LOS USUARIOS ESTRATÉGICOS DE LA CGN.</t>
  </si>
  <si>
    <t>Prestar sus servicios profesionales como abogado especialista en contratación estatal,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</si>
  <si>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 xml:space="preserve">FEBRERO </t>
  </si>
  <si>
    <t>MARZO</t>
  </si>
  <si>
    <t>Prestación de servicios profesionales como comunicadora social al GIT de Talento Humanode la UAE Contaduría General de la Nación</t>
  </si>
  <si>
    <t xml:space="preserve">Prestación de servicios profesionales como psicologa al GIT de Talento Humano.  Psicologa Especialista en SST, en intervención individual y grupal según resultados de la bateria de riesgo psicosocial (Res. 2764 de 18/07/2022 "Por la cual se adopta la Batería de instrumentos para la evaluación de factores de Riesgo Psicosocial, la Guía Técnica General para la promocción, prevencion e intervencion de los factores psicosocial y sus efectos en la población trabajadores y sus protocolos específicos y se dictan otras disposiciones") y resultado de la encuesta de clima y cultura. </t>
  </si>
  <si>
    <t xml:space="preserve">Alexandra Quemba Gomez </t>
  </si>
  <si>
    <t>aquemba@contaduria.gov.co</t>
  </si>
  <si>
    <t>Prestación de servicios profesionales al GIT de Talento Humano para apoyar el proceso referente a la planta de personal y situaciones administrativas.</t>
  </si>
  <si>
    <t xml:space="preserve">ENERO </t>
  </si>
  <si>
    <t>Prestar sus servicios profesionales de manera autónoma e independiente para llevar a cabo liquidación de contratos a la U.A.E. Contaduría General de la Nación, en el GIT de Servicios Generales, Administrativos y Financieros, en el marco de lo establecido en Estatuto General de la Contratación de la Administración Pública, y demás normas que lo modifiquen, sustituyen y complementen.</t>
  </si>
  <si>
    <t>El contratista se obliga a prestar sus servicios profesionales como Contador Público Especialista en Auditoria y Administración de la Información Tributaria de manera autónoma e independiente a la U.A.E. CGN, en apoyo al GIT de Servicios Generales, Administrativos y Financieros en las funciones relacionadas en la cláusula de obligaciones, relacionadas con el objeto del contrato que se suscriba.</t>
  </si>
  <si>
    <t>El contratista se obliga a prestar sus servicios de apoyo a la gestión en temas de gestión documental, de manera autónoma e independiente, a la U.A.E. Contaduría General de la Nación, en apoyo a la Secretaría General para la ejecución de las obligaciones descritas en el contrato.</t>
  </si>
  <si>
    <t>El contratista se obliga a prestar los servicios de apoyo a la gestión como bachiller académico a la U.A.E. Contaduría General de la Nación, en el GIT de Servicios Generales, Administrativos y Financieros para apoyar el desarrollo de actividades tendientes al monitoreo, mantenimiento y seguimiento de los recursos físicos y bienes documentales de la entidad a fin de garantizar su correcta administración.</t>
  </si>
  <si>
    <t>El contratista se obliga a prestar sus servicios profesionales como Abogado especialista en Derecho Sancionatorio, de manera autónoma e independiente, a la U.A.E. Contaduría General de la Nación, en apoyo a la Secretaria General, en las obligaciones descritas en el contrato.</t>
  </si>
  <si>
    <t>Prestación de servicios profesionales en el GIT de Servicios Generales, Administrativos y Financieros de la Secretaría Genera para la ejecución del proyecto de inversión "Fortalecimiento e integración de los Sistemas de gestión y control de la CGN a través del Sistema Integrado de Gestión Institucional - SIGI Nacional".</t>
  </si>
  <si>
    <t>Prestación de servicios profesionales en el Git Juridica, GIT logístico de Capacitación y prensa, y GIT de Talento Humano y prestaciones sociales  para el proyecto de inversión "Fortalecimiento e integración de los Sistemas de gestión y  control de la CGN a través del Sistema Integrado de Gestión Institucional - SIGI Nacional".</t>
  </si>
  <si>
    <t>Prestación de servicios de apoyo a la gestión para la adquisición, implementación y soporte del servicio de computación en la nube basado en el modelo de software como servicios “SAAS” para la elaboración de la nómina de la Contaduría General de la Nación.</t>
  </si>
  <si>
    <t>Prestar sus servicios profesionales como administrador de negocios,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</si>
  <si>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 xml:space="preserve">Servicios profesionales de dos (1) publicista, de manera autónoma e independiente a la U.A.E. Contaduría General de la Nación, en el GIT Logístico de Capacitación y Prensa, para la ejecución del proyecto "CAPACITACIÓN, DIVULGACIÓN Y ASISTENCIA TÉCNICA EN EL MODELO COLOMBIANO DE REGULACIÓN CONTABLE PÚBLICA NACIONAL. </t>
  </si>
  <si>
    <t>ÁLLISON CRISTINA MARÍN FLÓREZ</t>
  </si>
  <si>
    <t>amarin@contaduria.gov.co</t>
  </si>
  <si>
    <t>C-1301-1000-7-0-1301006-02</t>
  </si>
  <si>
    <t>Servicios profesionales de un (1) comunicador social periodista, de manera autónoma e independiente a la U.A.E. Contaduría General de la Nación, en el GIT Logístico de Capacitación y Prensa, como apoyo para la construcción de cultura contable y el fortalecimiento de la transparencia y la calidad de la información y comunicación externa gestionada por la CGN, para el proyecto "CAPACITACIÓN, DIVULGACIÓN Y ASISTENCIA TÉCNICA EN EL MODELO COLOMBIANO DE REGULACIÓN CONTABLE PÚBLICA NACIONAL".</t>
  </si>
  <si>
    <t>Prestar servicios profesionales de una (1) filóloga, de manera autónoma e independiente a la U.A.E. Contaduría General de la Nación, en el GIT Logístico de Capacitación y Prensa, para la ejecución del proyecto "CAPACITACIÓN, DIVULGACIÓN Y ASISTENCIA TÉCNICA EN EL MODELO COLOMBIANO DE REGULACIÓN CONTABLE PÚBLICA NACIONAL”.</t>
  </si>
  <si>
    <t>90121502</t>
  </si>
  <si>
    <t>Suministrar tiquetes aéreos con destinos nacionales e internacionales para los funcionarios y colaboradores de la UAE CGN, en desarrollo del plan nacional de capacitación</t>
  </si>
  <si>
    <t>SELECCIÓN ABREVIADA DE MENOR CUANTÍA</t>
  </si>
  <si>
    <t>Denis Eliana Hernández Niño</t>
  </si>
  <si>
    <t>dehernandez@contaduria.gov.co</t>
  </si>
  <si>
    <t>CONGRESO NACIONAL DE CONTABILIDAD PÚBLICA</t>
  </si>
  <si>
    <t>CONTRATACIÓN DIRECTA ARRENDAMIENTO</t>
  </si>
  <si>
    <t>Rocío Pérez Sotelo</t>
  </si>
  <si>
    <t>Servicios profesionales de un (1) ingeniero de sistemas en el GIT de Capacitación en Contabilidad Pública para la implementación, operación y sostenibilidad de los cursos virtuales en contabilidad pública dirigidos a partes interesadas ,en el marco del proyecto "CAPACITACIÓN, DIVULGACIÓN Y ASISTENCIA TÉCNICA EN EL MODELO COLOMBIANO DE REGULACIÓN CONTABLE PÚBLICA NACIONAL".</t>
  </si>
  <si>
    <t>rperez@contaduria.gov.co</t>
  </si>
  <si>
    <t>Servicios profesionales de un (1) profesional en Diseño Gráfico, de manera autónoma e independiente a la U.A.E. Contaduría General de la Nación, para la actualización e implementación de material para cursos virtuales y registro de eventos de capacitación a clientes externos, en el GIT de Capacitación en Contabilidad Pública, para el proyecto "CAPACITACIÓN, DIVULGACIÓN Y ASISTENCIA TÉCNICA EN EL MODELO COLOMBIANO DE REGULACIÓN
CONTABLE PÚBLICA NACIONAL".</t>
  </si>
  <si>
    <t>Servicios profesionales de un (1) Contador Público, de manera autónoma e independiente a la U.A.E. Contaduría General de la Nación, en el GIT de Capacitación en Contabilidad Pública, para apoyar las actividades de capacitación presencial, virtual sincrónico y asincrónico a clientes externos, para el proyecto "CAPACITACIÓN, DIVULGACIÓN Y ASISTENCIA TÉCNICA EN EL MODELO COLOMBIANO DE REGULACIÓN CONTABLE PÚBLICA NACIONAL"</t>
  </si>
  <si>
    <t>Servicios profesionales de un (1) Contador Público, de manera autónoma e independiente a la U.A.E. Contaduría General de la Nación, en el GIT de Investigación y Normas,  para la ejecución del proyecto "Fortalecimiento de la regulación contable pública con los avances internacionales y el contexto del sector público colombiano Nacional"</t>
  </si>
  <si>
    <t>Meses</t>
  </si>
  <si>
    <t>Servicios profesionales de un (1) Lingüista, de manera autónoma e independiente a la U.A.E. Contaduría General de la Nación, en el GIT de Investigación y Normas,  para la ejecución del proyecto "Fortalecimiento de la regulación contable pública con los avances internacionales y el contexto del sector público colombiano Nacional"</t>
  </si>
  <si>
    <t>Servicios profesionales de un (1) Contador Público, de manera autónoma e independiente a la U.A.E. Contaduría General de la Nación, en el GIT de Doctrina Contable Pública, para la ejecución del proyecto "Fortalecimiento de la regulación contable pública con los avances internacionales y el contexto del sector público colombiano Nacional"</t>
  </si>
  <si>
    <t>10.5</t>
  </si>
  <si>
    <t>Servicios profesionales de un (1) Abogado, de manera autónoma e independiente a la U.A.E. Contaduría General de la Nación, en el GIT de Doctrina Contable Pública, para la ejecución del proyecto "Fortalecimiento de la regulación contable pública con los avances internacionales y el contexto del sector público colombiano Nacional"</t>
  </si>
  <si>
    <t xml:space="preserve">	El contratista se obliga a prestar sus servicios profesionales como Contador Público con Especialización, de manera autónoma e independiente a la U.A.E. Contaduría General de la Nación, en el GIT de Procesamiento y Análisis de Productos, para la ejecución del proyecto "FORTALECIMIENTO DE LA GENERACIÓN DE INFORMACIÓN MISIONAL DE LA CGN BOGOTÁ".</t>
  </si>
  <si>
    <t>Dias</t>
  </si>
  <si>
    <t>Luis Jaime Valencia Cubillos</t>
  </si>
  <si>
    <t>lvalencia@contaduria.gov.co</t>
  </si>
  <si>
    <t>Inversión C-1301-1000-6-0-1301007-02</t>
  </si>
  <si>
    <t>El contratista se obliga a prestar sus servicios de apoyo a la gestión como Tecnólogo en Informática, de manera autónoma e independiente a la U.A.E. Contaduría General de la Nación, en el GIT de Procesamiento y Análisis de Productos, para la ejecución del proyecto "FORTALECIMIENTO DE LA GENERACIÓN DE INFORMACIÓN MISIONAL DE LA CGN BOGOTÁ".</t>
  </si>
  <si>
    <t>Inversión C-1301-1000-6-0-1301009-02</t>
  </si>
  <si>
    <t xml:space="preserve">	El contratista se obliga a 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t>
  </si>
  <si>
    <t xml:space="preserve">El contratista se obliga a prestar sus servicios como profesional en Planeación y Desarrollo Social, de manera autónoma e independiente a la U.A.E. Contaduría General de la Nación, en el GIT CHIP, para la ejecución del proyecto "FORTALECIMIENTO DE LA GENERACION DE INFORMACIÓN DESDE EL SISTEMA DE INFORMACIÓN MISIONAL DE LA CGN BOGOTA" </t>
  </si>
  <si>
    <t xml:space="preserve">	El contratista se obliga a prestar sus servicios profesionales como Economista, de manera autónoma e independiente a la U.A.E. Contaduría General de la Nación, en el GIT CHIP, para la ejecución del proyecto "FORTALECIMIENTO DE LA GENERACION DE INFORMACIÓN DESDE EL SISTEMA DE INFORMACIÓN MISIONAL DE LA CGN BOGOTA". </t>
  </si>
  <si>
    <t xml:space="preserve">	Prestar sus servicios profesionales como Ingeniero de Sistemas, de manera autónoma e independiente a la U.A.E. Contaduría General de la Nación, en el GIT de Apoyo Informático, para la ejecución del proyecto de "FORTALECIMIENTO DE LA GENERACION DE INFORMACIÓN DESDE EL SISTEMA DE INFORMACIÓN MISIONAL DE LA CGN BOGOTA" en el marco de lo establecido en Estatuto General de la Contratación de la Administración Pública, y demás normas que lo modifiquen, sustituyan y complementen Código del clasificador</t>
  </si>
  <si>
    <t xml:space="preserve">	Prestar sus servicios profesionales como Ingeniero de Sistemas, de manera autónoma e independiente a la U.A.E. Contaduría General de la Nación, en el GIT de PAP (Procesamiento y Análisis de Producto), para la ejecución del proyecto de "FORTALECIMIENTO DE LA GENERACION DE INFORMACIÓN DESDE EL SISTEMA DE INFORMACIÓN MISIONAL DE LA CGN BOGOTA" en el marco de lo establecido en Estatuto General de la Contratación de la Administración Pública, y demás normas que lo modifiquen, sustituyan y complemente</t>
  </si>
  <si>
    <t xml:space="preserve">	El contratista se obliga a prestar sus servicios profesionales como Ingeniero de Sistemas, de manera autónoma e independiente a la U.A.E. Contaduría General de la Nación, en el GIT de Apoyo Informático, para la ejecución del proyecto "FORTALECIMIENTO DE LA GENERACIÓN DE INFORMACIÓN DESDE EL SISTEMA DE INFORMACIÓN MISIONAL DE LA CGN-BOGOTÁ". </t>
  </si>
  <si>
    <t xml:space="preserve">	El contratista se obliga a prestar sus servicios profesionales como Ingeniero de Sistemas, de manera autónoma e independiente a la U.A.E. Contaduría General de la Nación, en el GIT de Apoyo Informático, para la ejecución del proyecto "FORTALECIMIENTO DE LA GENERACIÓN DE INFORMACIÓN DESDE EL SISTEMA DE INFORMACIÓN MISIONAL DE LA CGN-BOGOTÁ"</t>
  </si>
  <si>
    <t>El contratista  se obliga a prestar sus servicios para la implementacion en el manejo de grandes volúmenes de información en el sistema de informacion misional, de manera autónoma e independiente a la UAE Contaduría General de la Nación, con el apoyo al GIT de Informatica” como profesional, y demás actividades relacionadas en la cláusula de obligaciones que se pacten; para la ejecución del proyecto “"FORTALECIMIENTO DE LA GENERACIÓN DE INFORMACIÓN DESDE EL SISTEMA DE INFORMACIÓN MISIONAL DE LA CGN  Bogotá”.</t>
  </si>
  <si>
    <t>Adquisición de chalecos para la brigada de emergencias</t>
  </si>
  <si>
    <t>Marzo</t>
  </si>
  <si>
    <t>Minima cuantia</t>
  </si>
  <si>
    <t>Adquisición de Desfibrilador Extrerno Automático DEA</t>
  </si>
  <si>
    <t xml:space="preserve">Contrato de bienestar </t>
  </si>
  <si>
    <t xml:space="preserve">Contratación área protegida (Emermedica/Emi) </t>
  </si>
  <si>
    <t>meses</t>
  </si>
  <si>
    <t>Contratar el seguro de todo riesgo para los automóviles que ampare los vehículos de propiedad de la U.A.E. Contaduría General de la Nación.</t>
  </si>
  <si>
    <t>Mínima cuantía</t>
  </si>
  <si>
    <t>Concesión de derechos  a efectos de la difusión pública y posterior adopción en los actos administrativos nacionales sobre una base no comercial, la IFAC otorga, a la Contaduría General de la Nación, el derecho no exclusivo dentro del territorio nacional para adoptar, reproducir, publicar y distribuir partes de la traducción al español autorizada en formato electrónico en el Sitio Web y/o en la Publicación y para implementar el material adoptado en las actos administrativos que se emitan para el Marco Normativo para Entidades de Gobierno.</t>
  </si>
  <si>
    <t>80141600;80141700;80151500</t>
  </si>
  <si>
    <t>Selección abreviada menor cuantía</t>
  </si>
  <si>
    <t>Mantenimiento de vehículos</t>
  </si>
  <si>
    <t>Aseo y cafeteria</t>
  </si>
  <si>
    <t>Seléccion abreviada - acuerdo marco</t>
  </si>
  <si>
    <t>Sí</t>
  </si>
  <si>
    <t>Prestar los servicios de soporte técnico y mantenimiento del programa de almacén e inventarios de activos Fijos "SOA" para la U.A.E. Contaduría General de la Nación.</t>
  </si>
  <si>
    <t>51102710;42141501;42311511;42181501;42311708;42311506;42312313;42132203</t>
  </si>
  <si>
    <t>Adquisición de elementos de insumo para botiquines de primeros auxilios tipo "A".</t>
  </si>
  <si>
    <t>Servicios de envío, recogida o entrega de correo 4-72</t>
  </si>
  <si>
    <t>Publicación de actos administrativos en el diario oficial</t>
  </si>
  <si>
    <t>Combustible</t>
  </si>
  <si>
    <t>Arriendo Sede U.A.E. CGN</t>
  </si>
  <si>
    <t>Adquisición de certificados digitales (SSL) para los  dominios y subdominios de la U.A.E. Contaduría General de la Nación.</t>
  </si>
  <si>
    <t>Mínima Cuantía</t>
  </si>
  <si>
    <t>Jamir Mosquera Rubio</t>
  </si>
  <si>
    <t>jmosquera@contaduria.gov.co</t>
  </si>
  <si>
    <t>43231500</t>
  </si>
  <si>
    <t>Adquisición de la Suscripción de 290 licencias Microsoft office 365 por el término de un (1) año. A través del Instrumento de Agregación de Demanda CCE-139-IAD-2020 - Software por Catálogo, para la U.A.E. Contaduría General de la Nación.</t>
  </si>
  <si>
    <t>43201800</t>
  </si>
  <si>
    <t>Ampliación de la SAN IBM  FS-7100  de la plataforma TI de la U.A.E Contaduría General de la Nación.</t>
  </si>
  <si>
    <t xml:space="preserve">Selección abreviada subasta inversa </t>
  </si>
  <si>
    <t>Servicio de Mantenimiento del  Sistema de Aire acondicionado del centro de datos de la U.A.E. Contaduría General de la Nación.</t>
  </si>
  <si>
    <t>Adquisición a través de contrato interadministrativo con UNE - EPM TELECOMUNICACIONES, de los servicios de una troncal SIP 80 Accesos para la U.A.E Contaduría General de la Nación.(Va hasta 2026)</t>
  </si>
  <si>
    <t>Seléccion abreviada -AMP-Acuerdo Marco Precio</t>
  </si>
  <si>
    <t>Adquisición del servicio de conectividad para la UAE Contaduría General de la Nación y el centro alterno de datos. – Vigencia futura.(Diciembre  2024)</t>
  </si>
  <si>
    <t>Adquisición del Canal de Contingencia de Internet  para la  UAE Contaduría General de la Nación.(Diciembre) Vigencia Futura</t>
  </si>
  <si>
    <t>43233500</t>
  </si>
  <si>
    <t>Proveer el servicio de Correo Electrónico de Google a través del Instrumento de Agregación de Demanda CCE-139-IAD-2020 - Software por Catálogo, para la U.A.E. Contaduría General de la Nación.</t>
  </si>
  <si>
    <t>Adquisición de cuatro (4) licencias adobe creative cloud for teams alls apps all multiple platforms multi languages level 1 por 12 meses.</t>
  </si>
  <si>
    <t xml:space="preserve">Seléccion abreviada - Grandes Superficies </t>
  </si>
  <si>
    <t>81112200</t>
  </si>
  <si>
    <t>Adquisición de servicio de análisis de vulnerabilidades de código estático sobre aplicativo móvil de la U.A.E Contaduría General de la Nación.</t>
  </si>
  <si>
    <t>Selección Abreviada de Menor Cuantía</t>
  </si>
  <si>
    <t>43201800;43201400;43202200;47131800;12352100;31211900</t>
  </si>
  <si>
    <t>Adquisición de repuestos, partes y dispositivos para la plataforma tecnológica de la U.A.E Contaduría General de la Nación.</t>
  </si>
  <si>
    <t>Selección abreviada subasta inversa</t>
  </si>
  <si>
    <t>Renovación del pool de direcciones de IPV6 a través del Acuerdo Marco para La prestación de servicios de conectividad no. CCENEG - 024 - 1 - 2020.</t>
  </si>
  <si>
    <t>Suscripción de un servicio en nube para envío de correos masivos, transferencia de conocimiento y asistencia técnica para la U.A.E Contaduría General de la Nación</t>
  </si>
  <si>
    <t>Adquisición de Cincuenta (50) certificados digitales token criptográficos tipo función pública para la U.A.E Contaduría General de la Nación.</t>
  </si>
  <si>
    <t>Servicio de custodia de medios magnéticos (ALMACENAMIENTO, TRANSPORTE ORDINARIO Y TRANSPORTE DE EMERGENCIA) para la U.A.E. Contaduría General de la Nación.</t>
  </si>
  <si>
    <t>81111800;43222500</t>
  </si>
  <si>
    <t>Renovación de la garantía, soporte y mantenimiento para los siguientes equipos: Dos (2) Firewall Fortigate 601E, un (1) FortiAnalyzer 400E, Cinco (5) Access Point FortiAP U231F ubicados en la ciudad de Bogotá, Un (1) Firewall Fortigate 100F ubicado en la ciudad de Medellín.</t>
  </si>
  <si>
    <t>43233200</t>
  </si>
  <si>
    <t>Adquisición de Cinco (5)licencias de uso de Microsoft Power BI., por el término de un(1) año para la U.A.E.Contaduría General de la Nación.</t>
  </si>
  <si>
    <t>43201835</t>
  </si>
  <si>
    <t xml:space="preserve">Adquisición de un dispositivo de almacenamiento NAS para la plataforma de gestión  de la U.A.E. Contaduría General de la Nación </t>
  </si>
  <si>
    <t>Adquisición de un sistema Informático para la Gestión Institucional de la Entidad</t>
  </si>
  <si>
    <t>Contratar los seguros que amparen los intereses patrimoniales actuales y futuros, así como los bienes de propiedad de la Contaduría General de la Nación que estén bajo su responsabilidad y custodia y aquellos que sean adquiridos para desarrollar las funciones inherentes a su actividad y cualquier otra póliza de seguros que requiera la contaduría general de la nación en el desarrollo de su actividad</t>
  </si>
  <si>
    <t>logística y Catering</t>
  </si>
  <si>
    <t>Equipos de Cómputo</t>
  </si>
  <si>
    <t>Elemetos de bioseguridad</t>
  </si>
  <si>
    <t>Seguridad y Salud en el Trabajo</t>
  </si>
  <si>
    <t xml:space="preserve">Carnetización </t>
  </si>
  <si>
    <t>Alexandra Quemba</t>
  </si>
  <si>
    <t>aquemba@contadruia.gov.co</t>
  </si>
  <si>
    <t xml:space="preserve">Selección abreviada de menor cuantia </t>
  </si>
  <si>
    <t xml:space="preserve">Si </t>
  </si>
  <si>
    <t>Aprobada</t>
  </si>
  <si>
    <t xml:space="preserve">No </t>
  </si>
  <si>
    <t>C-1399-1000-4-0-1399065-02</t>
  </si>
  <si>
    <t>El contratista se obliga a prestar sus servicios de profesionales para el tramite de información de respuesta oportuna de los PQRS recibidos, de manera autónoma e independiente, a la U.A.E. Contaduría General de la Nación, en apoyo a la Secretaría General para la ejecución de las obligaciones descritas en el contrato.</t>
  </si>
  <si>
    <t>Suministro de bonos de dotación canjeables exclusivamente para calzado y vestuario de labor para los funcionarios públicos de la U.A.E. Contaduría General de la Nación, correspondiente a la dotación de ley para la vigencia 2024.</t>
  </si>
  <si>
    <t>El contratista se obliga a Prestar sus servicios profesionales como   Contador Público, de manera autónoma e independiente a la U.A.E. Contaduría General de la Nación, en el GIT de Gestión y Evaluación de la Información Entidades de Gobierno, para la ejecución del proyecto “MEJORAMIENTO DEL SISTEMA CONTABLE PÚBLICO PARA ATENDER LOS REQUERIMIENTOS DE LOS USUARIOS ESTRATÉGICOS DE LA CONTADURÍA GENERAL DE LA NACIÓN NACIONAL”.</t>
  </si>
  <si>
    <t>Prestar sus servicios profesionales como abogado, de manera autónoma e independiente a la UAE Contaduría General de la Nación, en el apoyo profesional al GIT de jurídica</t>
  </si>
  <si>
    <t>Prestar sus servicios profesionales  de manera autónoma e independiente a la UAE Contaduría General de la Nación, en el apoyo profesional al GIT de Control Interno, en las funciones relacionadas en la clausula de obligaciones y demás actividades que le sean asignadas por el Coordinador del GIT de Control Interno</t>
  </si>
  <si>
    <t>Prestar sus servicios profesionales de manera autónoma e independiente a la UAE Contaduría General de la Nación, en el apoyo profesional al GIT de Control Interno, en las funciones relacionadas en la clausula de obligaciones y demás actividades que le sean asignadas por el Coordinador del GIT de Control Interno</t>
  </si>
  <si>
    <t>“Prestar sus servicios profesionales como Contador Público para apoyar al Grupo Interno de Talento Humano en la preparación de la información, el cargue y transición del Sistema de Información de nómina, de manera autónoma e independiente a la U.A.E. Contaduría General de la Nación, en el GIT de Talento Humano y Prestaciones Sociales, con el fin de apoyar el proceso de preparación de la información para la transición al nuevo sistema de información de nómina y verificación y
apoyo en la liquidación de la nómina mensual.”</t>
  </si>
  <si>
    <t>Prestar sus servicios profesionales como de manera autónoma e independiente a la UAE Contaduría General de la Nación, en el apoyo profesional al GIT de Control Interno, en las funciones relacionadas en la clausula de obligaciones y demás actividades que le sean asignadas por el Coordinador del GIT de Control Interno</t>
  </si>
  <si>
    <t>JUNIO</t>
  </si>
  <si>
    <t>JULIO</t>
  </si>
  <si>
    <t>ABRIL</t>
  </si>
  <si>
    <t>Adquisición de SOAT para los vehículos a cargo de la U.A.E. Contaduría General de la Nación</t>
  </si>
  <si>
    <t>SEPTIEMBRE</t>
  </si>
  <si>
    <t>OCTUBRE</t>
  </si>
  <si>
    <t>43211500;43211500;43212100</t>
  </si>
  <si>
    <t>72101510</t>
  </si>
  <si>
    <t>83111500;83111500;83111600</t>
  </si>
  <si>
    <t>81112100</t>
  </si>
  <si>
    <t>43232100</t>
  </si>
  <si>
    <t>81112200;81112200;81112200</t>
  </si>
  <si>
    <t>81111800;80101500</t>
  </si>
  <si>
    <t>81161600</t>
  </si>
  <si>
    <t>78131800;78131800</t>
  </si>
  <si>
    <t>51102700;42141500;42311500;42181500;42311700;42311500;42312300;42132200</t>
  </si>
  <si>
    <t>Adquisición del servicio de conectividad para la UAE Contaduría General de la Nación y el centro alterno de datos. – Vigencia futura.(Enero-nov 2024)</t>
  </si>
  <si>
    <t>43211500;43232900;43233000</t>
  </si>
  <si>
    <t>80111600</t>
  </si>
  <si>
    <t>80161500</t>
  </si>
  <si>
    <t>Adquisición de una plataforma de convergencia para U.A.E. Contaduría General de la Nación.</t>
  </si>
  <si>
    <t>Prestar  servicios profesionales como Administrador de Empresas para apoyar la ejecución y el control de los contratos jurídicos y de persona natural relacionados con el GIT de Apoyo Informático, mantener actualizado el repositorio de información de Gestión TICs en los documentos relacionados con contratación e informar el avance de la ejecución de los procesos de adquisición relacionados en el Plan Anual de Adquisiciones, de manera autónoma e independiente a la U.A.E. Contaduría General de la Nación, en el GIT DE APOYO INFORMATICO , para la ejecución del proyecto “FORTALECIMIENTO DE LA PLATAFORMA TECNOLÓGICA PARA LA PRESTACIÓN DE LOS SERVICIOS DE LA CGN NACIONAL”</t>
  </si>
  <si>
    <t>Prestar  servicios profesionales a la gestión  como Ingeniero de Sistemas con Especialización en Gestión de Proyectos para dar soporte técnico a la plataforma de gestión documental, atender requerimientos relacionados con el sistema,  implementar mejoras, generar la estructura del repositorio de consolidación, capacitar y presentar informes relacionados con el sistema Orfeo, de manera autónoma e independiente a la U.A.E. Contaduría General de la Nación, en el GIT DE APOYO INFORMATICO , para la ejecución del proyecto “FORTALECIMIENTO DE LA PLATAFORMA TECNOLÓGICA PARA LA PRESTACIÓN DE LOS SERVICIOS DE LA CGN NACIONAL”</t>
  </si>
  <si>
    <t>Prestar sus servicios profesionales a la gestión como Ingeniero de Sistemas, para atender requerimientos relacionados con soporte técnico y funcional y dar soluciones de primer nivel a los usuarios internos y externos de la entidad,  apoyar la actualización de planes de contingencia y continuidad de negocio de los sistemas de información, equipos y activos, de manera autónoma e independiente a la U.A.E. Contaduría General de la Nación, en el GIT DE APOYO INFORMATICO , para la ejecución del proyecto “FORTALECIMIENTO DE LA PLATAFORMA TECNOLÓGICA PARA LA PRESTACIÓN DE LOS SERVICIOS DE LA CGN NACIONAL”</t>
  </si>
  <si>
    <t>Prestar  servicios profesionales a la gestión como Administrador de Empresas, para atender requerimientos relacionados con soporte técnico y funcional y dar soluciones de primer nivel a los usuarios internos y externos de la entidad,  apoyar la actualización de planes de contingencia y continuidad de negocio de los sistemas de información, equipos y activos, de manera autónoma e independiente a la U.A.E. Contaduría General de la Nación, en el GIT DE APOYO INFORMATICO , para la ejecución del proyecto “FORTALECIMIENTO DE LA PLATAFORMA TECNOLÓGICA PARA LA PRESTACIÓN DE LOS SERVICIOS DE LA CGN NACIONAL”</t>
  </si>
  <si>
    <t>Prestar  servicios profesionales como Ingeniero de Sistemas, de manera autónoma e independiente a la U.A.E. Contaduría General de la Nación, en el GIT de Apoyo Informático, ara la ejecución del proyecto de “FORTALECIMIENTO DE LA PLATAFORMA TECNOLÓGICA PARA LA PRESTACIÓN DE LOS SERVICIOS DE LA CGN NACIONAL”</t>
  </si>
  <si>
    <t>Prestar  servicios profesionales como Ingeniero de Sistemas, de manera autónoma e independiente a la U.A.E. Contaduría General de la Nación, en el GIT de Apoyo Informático, para la ejecución del proyecto de “FORTALECIMIENTO DE LA PLATAFORMA TECNOLÓGICA PARA LA PRESTACIÓNDE LOS SERVICIOS DE LA CGN NACIONAL"</t>
  </si>
  <si>
    <t>Prestar  servicios profesionales como Ingeniero de Sistemas, de manera autónoma e independiente a la U.A.E. Contaduría General de la Nación, en el GIT de Apoyo Informático, para la ejecución del proyecto de “FORTALECIMIENTO DE LA PLATAFORMA TECNOLÓGICA PARA LA PRESTACIÓN DE LOS SERVICIOS DE LA CGN NACIONAL”.</t>
  </si>
  <si>
    <t>Prestar servicios profesionales como Ingeniero de Sistemas, Especialista en Gestión de Proyectos Informáticos de manera autónoma e independiente a la U.A.E. Contaduría General de la Nación, en el GIT de Apoyo Informático, para el proyecto “FORTALECIMIENTO DE LA PLATAFORMA TECNOLÓGICA PARA LA PRESTACIÓN DE LOS SERVICIOS DE LA CGN NACIONAL”.</t>
  </si>
  <si>
    <t>Prestar sus servicios profesionales como Ingeniero de Sistemas Especialista en Sistemas, de manera autónoma e independiente a la U.A.E. Contaduría General de la Nación, en el GIT de Apoyo Informático, para la ejecución del proyecto de “FORTALECIMIENTO DE LA PLATAFORMA TECNOLÓGICA PARA LA PRESTACIÓN DE LOS SERVICIOS DE LA CGN NACIONAL”.</t>
  </si>
  <si>
    <t>Prestar sus servicios profesionales como Ingeniero de Sistemas y telecomunicaciones, de manera autónoma e independiente a la U.A.E. Contaduría General de la Nación, en el GIT de Apoyo Informático, para la ejecución del proyecto de “FORTALECIMIENTO DE LA PLATAFORMA TECNOLÓGICA PARA LA PRESTACIÓN DE LOS SERVICIOS DE LA CGN NACIONAL”.</t>
  </si>
  <si>
    <t>Prestar servicios profesionales como Ingeniero de Sistemas, de manera autónoma e independiente a la U.A.E. Contaduría General de la Nación, en el GIT de Apoyo Informático, para la ejecución del proyecto de “FORTALECIMIENTO DE LA PLATAFORMA TECNOLÓGICA PARA LA PRESTACIÓN DE LOS SERVICIOS DE LA CGN NACIONAL”.</t>
  </si>
  <si>
    <t>Prestar  servicios profesionales como Ingeniero de sistemas, Especialista en seguridad  informática, de manera autónoma e independiente a la U.A.E. Contaduría General de la Nación, en el GIT de Apoyo Informático, para la ejecución del proyecto
“FORTALECIMIENTO DE LA PLATAFORMA TECNOLÓGICA PARA LA PRESTACIÓN DE LOS SERVICIOS DE LA CGN NACIONAL”</t>
  </si>
  <si>
    <t>Prestar  servicios profesionales como Ingeniero de sistemas, magister en tecnologías de la información, Especialista en Inteligencia de Negocios, de manera autónoma e independiente a la U.A.E. Contaduría General de la Nación, en el GIT de Apoyo Informático, para la ejecución del proyecto
“FORTALECIMIENTO DE LA PLATAFORMA TECNOLÓGICA PARA LA PRESTACIÓN DE LOS SERVICIOS DE LA CGN NACIONAL”</t>
  </si>
  <si>
    <t>Prestar servicios profesionales como Ingeniero de Sistemas especialista en Gerencia de Tecnología, de manera autónoma e independiente a la U.A.E. Contaduría General de la Nación</t>
  </si>
  <si>
    <t>Prestar  servicios de apoyo a la gestión como tecnólogo en electrónica y telecomunicaciones para apoyar los procesos de contratación. Registro de avance y seguimiento del proyecto de inversión en la Plataforma PIIP (Plataforma Integrada de Inversión Pública) del DNP, de manera autónoma e independiente a la U.A.E. Contaduría General de la Nación, en el GIT DE APOYO INFORMATICO, para la ejecución del proyecto “FORTALECIMIENTO DE LA PLATAFORMA TECNOLÓGICA PARA LA PRESTACIÓN DE LOS SERVICIOS DE LA CGN NACIONAL”,</t>
  </si>
  <si>
    <t>Prestar servicios de apoyo a la gestión como tecnólogo en sistemas para atender las solicitudes técnicas y funcionales  de usuarios internos y externos, dar soluciones de primer nivel y registrar  en el sistema de mesa de servicio las solicitudes recibidas, de manera autónoma e independiente a la U.A.E. Contaduría General de la Nación, en el GIT DE APOYO INFORMATICO , para la ejecución del proyecto “FORTALECIMIENTO DE LA PLATAFORMA TECNOLÓGICA PARA LA PRESTACIÓN DE LOS SERVICIOS DE LA CGN NACIONAL”</t>
  </si>
  <si>
    <t xml:space="preserve">Prestar servicios de apoyo a la gestión como tecnólogo en Telecomunicaciones, de manera autónoma e independiente a la U.A.E. Contaduría General de la Nación, en el GIT de Apoyo Informático, para la
ejecución del proyecto de “FORTALECIMIENTO DE LA PLATAFORMA TECNOLÓGICA PARA LA PRESTACIÓN DE LOS SERVICIOS DE LA CGN NACIONAL". </t>
  </si>
  <si>
    <t>Prestar servicios profesionales como Ingeniero de Sistemas Especialista en Seguridad Informática, de manera autónoma e independiente a la U.A.E. Contaduría General de la Nación, en el GIT de Apoyo Informático, para la ejecución del proyecto de “FORTALECIMIENTO DE LA PLATAFORMA TECNOLÓGICA PARA LA PRESTACIÓN DE LOS SERVICIOS DE LA CGN NACIONAL”.</t>
  </si>
  <si>
    <t xml:space="preserve">ABRIL </t>
  </si>
  <si>
    <t>El contratista se obliga a prestar sus servicios profesionales como Contador Público de manera autónoma e independiente a la U.A.E. Contaduría General de la Nación, en el GIT de Procesamiento y Análisis de Productos, para la ejecución del proyecto "FORTALECIMIENTO DE LA GENERACIÓN DE INFORMACIÓN MISIONAL DE LA CGN BOGOTÁ".</t>
  </si>
  <si>
    <r>
      <t xml:space="preserve">El contratista se obliga a prestar sus servicios como </t>
    </r>
    <r>
      <rPr>
        <sz val="11"/>
        <color theme="1"/>
        <rFont val="Calibri"/>
        <family val="2"/>
        <scheme val="minor"/>
      </rPr>
      <t>Profesional en Contaduría Pública, de manera autónoma e independiente a la U.A.E. Contaduría General de la Nación, en el GIT Procesamiento y Análisis de Productos, para la ejecución del proyecto “FORTALECIMIENTO DE LA GENERACIÓN DE INFORMACIÓN MISIONAL DE LA CGN BOGOTÁ”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</si>
</sst>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quot;$&quot;* #,##0.00_-;_-&quot;$&quot;* &quot;-&quot;??_-;_-@_-"/>
    <numFmt numFmtId="165" formatCode="_-&quot;$&quot;\ * #,##0_-;\-&quot;$&quot;\ * #,##0_-;_-&quot;$&quot;\ * &quot;-&quot;??_-;_-@_-"/>
    <numFmt numFmtId="166" formatCode="_-* #,##0_-;\-* #,##0_-;_-* &quot;-&quot;??_-;_-@_-"/>
    <numFmt numFmtId="167" formatCode="#,###\ &quot;COP&quot;"/>
  </numFmts>
  <fonts count="17" x14ac:knownFonts="1">
    <font>
      <sz val="11"/>
      <color theme="1"/>
      <name val="Calibri"/>
      <family val="2"/>
      <scheme val="minor"/>
    </font>
    <font>
      <b/>
      <sz val="14"/>
      <color theme="1"/>
      <name val="Verdana"/>
      <family val="2"/>
    </font>
    <font>
      <b/>
      <sz val="10"/>
      <color theme="1"/>
      <name val="Verdana"/>
      <family val="2"/>
    </font>
    <font>
      <sz val="10"/>
      <color theme="1"/>
      <name val="Verdana"/>
      <family val="2"/>
    </font>
    <font>
      <sz val="11"/>
      <color theme="1"/>
      <name val="Calibri"/>
      <family val="2"/>
      <scheme val="minor"/>
    </font>
    <font>
      <u/>
      <sz val="11"/>
      <color theme="10"/>
      <name val="Calibri"/>
      <family val="2"/>
      <scheme val="minor"/>
    </font>
    <font>
      <sz val="9"/>
      <color theme="1"/>
      <name val="Verdana"/>
      <family val="2"/>
    </font>
    <font>
      <sz val="10"/>
      <color theme="1"/>
      <name val="Arial"/>
      <family val="2"/>
    </font>
    <font>
      <u/>
      <sz val="9"/>
      <color theme="10"/>
      <name val="Verdana"/>
      <family val="2"/>
    </font>
    <font>
      <b/>
      <sz val="9"/>
      <color theme="1"/>
      <name val="Verdana"/>
      <family val="2"/>
    </font>
    <font>
      <sz val="9"/>
      <name val="Verdana"/>
      <family val="2"/>
    </font>
    <font>
      <i/>
      <sz val="9"/>
      <color theme="1"/>
      <name val="Verdana"/>
      <family val="2"/>
    </font>
    <font>
      <sz val="9"/>
      <color rgb="FF444444"/>
      <name val="Verdana"/>
      <family val="2"/>
    </font>
    <font>
      <sz val="11"/>
      <name val="Calibri"/>
      <family val="2"/>
      <scheme val="minor"/>
    </font>
    <font>
      <sz val="11"/>
      <name val="Calibri Light"/>
      <family val="2"/>
      <scheme val="major"/>
    </font>
    <font>
      <sz val="11"/>
      <color theme="1"/>
      <name val="Calibri Light"/>
      <family val="2"/>
      <scheme val="major"/>
    </font>
    <font>
      <u/>
      <sz val="11"/>
      <color theme="1"/>
      <name val="Calibri"/>
      <family val="2"/>
      <scheme val="minor"/>
    </font>
  </fonts>
  <fills count="5">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9">
    <xf numFmtId="0" fontId="0" fillId="0" borderId="0"/>
    <xf numFmtId="0" fontId="1" fillId="2" borderId="1" applyNumberFormat="0" applyProtection="0">
      <alignment horizontal="left" vertical="center"/>
    </xf>
    <xf numFmtId="0" fontId="2" fillId="3" borderId="0" applyNumberFormat="0" applyBorder="0" applyProtection="0">
      <alignment horizontal="center" vertical="center"/>
    </xf>
    <xf numFmtId="49" fontId="3" fillId="0" borderId="0" applyFill="0" applyBorder="0" applyProtection="0">
      <alignment horizontal="left" vertical="center"/>
    </xf>
    <xf numFmtId="43" fontId="4" fillId="0" borderId="0" applyFont="0" applyFill="0" applyBorder="0" applyAlignment="0" applyProtection="0"/>
    <xf numFmtId="164" fontId="4" fillId="0" borderId="0" applyFont="0" applyFill="0" applyBorder="0" applyAlignment="0" applyProtection="0"/>
    <xf numFmtId="0" fontId="5" fillId="0" borderId="0" applyNumberFormat="0" applyFill="0" applyBorder="0" applyAlignment="0" applyProtection="0"/>
    <xf numFmtId="167" fontId="7" fillId="0" borderId="0" applyFont="0" applyFill="0" applyBorder="0" applyAlignment="0" applyProtection="0"/>
    <xf numFmtId="0" fontId="5" fillId="0" borderId="0" applyNumberFormat="0" applyFill="0" applyBorder="0" applyAlignment="0" applyProtection="0"/>
  </cellStyleXfs>
  <cellXfs count="97">
    <xf numFmtId="0" fontId="0" fillId="0" borderId="0" xfId="0"/>
    <xf numFmtId="0" fontId="9" fillId="3" borderId="1" xfId="2" applyFont="1" applyBorder="1" applyAlignment="1" applyProtection="1">
      <alignment horizontal="center" vertical="center" wrapText="1"/>
    </xf>
    <xf numFmtId="0" fontId="0" fillId="4" borderId="0" xfId="0" applyFill="1"/>
    <xf numFmtId="0" fontId="14" fillId="4" borderId="1" xfId="0" applyFont="1" applyFill="1" applyBorder="1" applyAlignment="1" applyProtection="1">
      <alignment horizontal="left" vertical="center"/>
      <protection locked="0"/>
    </xf>
    <xf numFmtId="167" fontId="7" fillId="4" borderId="1" xfId="7" applyFill="1" applyBorder="1" applyAlignment="1" applyProtection="1">
      <alignment horizontal="left" vertical="center" wrapText="1"/>
      <protection locked="0"/>
    </xf>
    <xf numFmtId="49" fontId="3" fillId="4" borderId="1" xfId="3" applyFill="1" applyBorder="1" applyAlignment="1" applyProtection="1">
      <alignment horizontal="left" vertical="center" wrapText="1"/>
      <protection locked="0"/>
    </xf>
    <xf numFmtId="49" fontId="5" fillId="4" borderId="1" xfId="6" applyNumberFormat="1" applyFill="1" applyBorder="1" applyAlignment="1" applyProtection="1">
      <alignment horizontal="left" vertical="center" wrapText="1"/>
      <protection locked="0"/>
    </xf>
    <xf numFmtId="0" fontId="0" fillId="4" borderId="1" xfId="0" applyFill="1" applyBorder="1" applyAlignment="1" applyProtection="1">
      <alignment horizontal="left"/>
      <protection locked="0"/>
    </xf>
    <xf numFmtId="0" fontId="0" fillId="4" borderId="0" xfId="0" applyFill="1" applyAlignment="1">
      <alignment wrapText="1"/>
    </xf>
    <xf numFmtId="4" fontId="0" fillId="4" borderId="1" xfId="0" applyNumberFormat="1" applyFill="1" applyBorder="1" applyAlignment="1">
      <alignment wrapText="1"/>
    </xf>
    <xf numFmtId="0" fontId="0" fillId="4" borderId="0" xfId="0" applyFill="1" applyAlignment="1">
      <alignment vertical="center"/>
    </xf>
    <xf numFmtId="0" fontId="0" fillId="4" borderId="0" xfId="0" applyFill="1" applyAlignment="1">
      <alignment vertical="center" wrapText="1"/>
    </xf>
    <xf numFmtId="0" fontId="6" fillId="4" borderId="1" xfId="0" applyFont="1" applyFill="1" applyBorder="1"/>
    <xf numFmtId="0" fontId="6" fillId="4" borderId="1" xfId="0" applyFont="1" applyFill="1" applyBorder="1" applyAlignment="1">
      <alignment wrapText="1"/>
    </xf>
    <xf numFmtId="0" fontId="6" fillId="4" borderId="0" xfId="0" applyFont="1" applyFill="1"/>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166" fontId="6" fillId="4" borderId="1" xfId="4" applyNumberFormat="1" applyFont="1" applyFill="1" applyBorder="1"/>
    <xf numFmtId="0" fontId="8" fillId="4" borderId="1" xfId="8" applyFont="1" applyFill="1" applyBorder="1"/>
    <xf numFmtId="166" fontId="6" fillId="4" borderId="1" xfId="0" applyNumberFormat="1" applyFont="1" applyFill="1" applyBorder="1"/>
    <xf numFmtId="0" fontId="0" fillId="4" borderId="1" xfId="0" applyFill="1" applyBorder="1" applyAlignment="1" applyProtection="1">
      <alignment horizontal="left" vertical="center"/>
      <protection locked="0"/>
    </xf>
    <xf numFmtId="0" fontId="0" fillId="4" borderId="1" xfId="0" applyFill="1" applyBorder="1" applyAlignment="1" applyProtection="1">
      <alignment horizontal="left" vertical="center" wrapText="1"/>
      <protection locked="0"/>
    </xf>
    <xf numFmtId="167" fontId="0" fillId="4" borderId="1" xfId="7" applyFont="1" applyFill="1" applyBorder="1" applyAlignment="1" applyProtection="1">
      <alignment horizontal="left" vertical="center"/>
      <protection locked="0"/>
    </xf>
    <xf numFmtId="49" fontId="5" fillId="4" borderId="1" xfId="8" applyNumberFormat="1" applyFill="1" applyBorder="1" applyAlignment="1" applyProtection="1">
      <alignment horizontal="left" vertical="center"/>
      <protection locked="0"/>
    </xf>
    <xf numFmtId="0" fontId="13" fillId="4" borderId="1" xfId="0" applyFont="1" applyFill="1" applyBorder="1" applyAlignment="1" applyProtection="1">
      <alignment horizontal="left" vertical="center" wrapText="1"/>
      <protection locked="0"/>
    </xf>
    <xf numFmtId="49" fontId="5" fillId="4" borderId="1" xfId="8" applyNumberFormat="1" applyFill="1" applyBorder="1" applyAlignment="1" applyProtection="1">
      <alignment horizontal="left" vertical="center" wrapText="1"/>
      <protection locked="0"/>
    </xf>
    <xf numFmtId="0" fontId="0" fillId="4" borderId="1" xfId="0" applyFill="1" applyBorder="1" applyAlignment="1">
      <alignment wrapText="1"/>
    </xf>
    <xf numFmtId="0" fontId="0" fillId="4" borderId="1" xfId="0" applyFill="1" applyBorder="1" applyAlignment="1">
      <alignment horizontal="center" wrapText="1"/>
    </xf>
    <xf numFmtId="0" fontId="5" fillId="4" borderId="1" xfId="6" applyFill="1" applyBorder="1" applyAlignment="1">
      <alignment wrapText="1"/>
    </xf>
    <xf numFmtId="0" fontId="13" fillId="4" borderId="1" xfId="0" applyFont="1" applyFill="1" applyBorder="1" applyAlignment="1">
      <alignment wrapText="1"/>
    </xf>
    <xf numFmtId="0" fontId="0" fillId="4" borderId="1" xfId="0" applyFill="1" applyBorder="1" applyAlignment="1">
      <alignment horizontal="center" vertical="center"/>
    </xf>
    <xf numFmtId="0" fontId="0" fillId="4" borderId="1" xfId="0" applyFill="1" applyBorder="1" applyAlignment="1">
      <alignment vertical="center" wrapText="1"/>
    </xf>
    <xf numFmtId="0" fontId="0" fillId="4" borderId="1" xfId="0" applyFill="1" applyBorder="1" applyAlignment="1">
      <alignment vertical="center"/>
    </xf>
    <xf numFmtId="166" fontId="0" fillId="4" borderId="1" xfId="4" applyNumberFormat="1" applyFont="1" applyFill="1" applyBorder="1" applyAlignment="1">
      <alignment vertical="center"/>
    </xf>
    <xf numFmtId="0" fontId="5" fillId="4" borderId="1" xfId="6" applyFill="1" applyBorder="1" applyAlignment="1">
      <alignment vertical="center"/>
    </xf>
    <xf numFmtId="14" fontId="6" fillId="4" borderId="1" xfId="0" applyNumberFormat="1" applyFont="1" applyFill="1" applyBorder="1" applyAlignment="1">
      <alignment horizontal="center"/>
    </xf>
    <xf numFmtId="0" fontId="6" fillId="4" borderId="1" xfId="0" applyFont="1" applyFill="1" applyBorder="1" applyAlignment="1">
      <alignment horizontal="center"/>
    </xf>
    <xf numFmtId="0" fontId="6" fillId="4" borderId="1" xfId="0" applyFont="1" applyFill="1" applyBorder="1" applyAlignment="1">
      <alignment horizontal="center" wrapText="1"/>
    </xf>
    <xf numFmtId="164" fontId="6" fillId="4" borderId="1" xfId="5" applyFont="1" applyFill="1" applyBorder="1"/>
    <xf numFmtId="0" fontId="8" fillId="4" borderId="1" xfId="6" applyFont="1" applyFill="1" applyBorder="1"/>
    <xf numFmtId="49" fontId="6" fillId="4" borderId="1" xfId="3" applyFont="1" applyFill="1" applyBorder="1" applyAlignment="1" applyProtection="1">
      <alignment horizontal="left" vertical="center" wrapText="1"/>
      <protection locked="0"/>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5" fillId="4" borderId="1" xfId="6" applyFill="1" applyBorder="1"/>
    <xf numFmtId="165" fontId="6" fillId="4" borderId="1" xfId="5"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3" fontId="10" fillId="4" borderId="1" xfId="0" applyNumberFormat="1" applyFont="1" applyFill="1" applyBorder="1" applyAlignment="1">
      <alignment horizontal="left" vertical="center" wrapText="1"/>
    </xf>
    <xf numFmtId="166" fontId="10" fillId="4" borderId="1" xfId="4" applyNumberFormat="1" applyFont="1" applyFill="1" applyBorder="1" applyAlignment="1">
      <alignment horizontal="center" vertical="center"/>
    </xf>
    <xf numFmtId="4"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left" vertical="center" wrapText="1"/>
    </xf>
    <xf numFmtId="0" fontId="10" fillId="4" borderId="0" xfId="0" applyFont="1" applyFill="1" applyAlignment="1">
      <alignment horizontal="left" vertical="center"/>
    </xf>
    <xf numFmtId="49" fontId="3" fillId="4" borderId="1" xfId="3" applyFill="1" applyBorder="1" applyProtection="1">
      <alignment horizontal="left" vertical="center"/>
      <protection locked="0"/>
    </xf>
    <xf numFmtId="49" fontId="6" fillId="4" borderId="1" xfId="3" applyFont="1" applyFill="1" applyBorder="1" applyAlignment="1" applyProtection="1">
      <alignment horizontal="left" vertical="top" wrapText="1"/>
      <protection locked="0"/>
    </xf>
    <xf numFmtId="49" fontId="6" fillId="4" borderId="1" xfId="3" applyFont="1" applyFill="1" applyBorder="1" applyAlignment="1" applyProtection="1">
      <alignment horizontal="justify" vertical="top" wrapText="1"/>
      <protection locked="0"/>
    </xf>
    <xf numFmtId="49" fontId="6" fillId="4" borderId="1" xfId="3" applyFont="1" applyFill="1" applyBorder="1" applyAlignment="1" applyProtection="1">
      <alignment horizontal="center" vertical="top" wrapText="1"/>
      <protection locked="0"/>
    </xf>
    <xf numFmtId="43" fontId="6" fillId="4" borderId="1" xfId="4" applyFont="1" applyFill="1" applyBorder="1" applyAlignment="1" applyProtection="1">
      <alignment horizontal="left" vertical="top" wrapText="1"/>
      <protection locked="0"/>
    </xf>
    <xf numFmtId="167" fontId="6" fillId="4" borderId="1" xfId="7" applyFont="1" applyFill="1" applyBorder="1" applyAlignment="1" applyProtection="1">
      <alignment vertical="top" wrapText="1"/>
      <protection locked="0"/>
    </xf>
    <xf numFmtId="49" fontId="8" fillId="4" borderId="1" xfId="6" applyNumberFormat="1" applyFont="1" applyFill="1" applyBorder="1" applyAlignment="1" applyProtection="1">
      <alignment horizontal="left" vertical="top" wrapText="1"/>
      <protection locked="0"/>
    </xf>
    <xf numFmtId="0" fontId="6" fillId="4" borderId="1" xfId="0" applyFont="1" applyFill="1" applyBorder="1" applyAlignment="1">
      <alignment vertical="top"/>
    </xf>
    <xf numFmtId="0" fontId="11" fillId="4" borderId="0" xfId="0" applyFont="1" applyFill="1"/>
    <xf numFmtId="0" fontId="12" fillId="4" borderId="0" xfId="0" applyFont="1" applyFill="1" applyAlignment="1">
      <alignment vertical="center"/>
    </xf>
    <xf numFmtId="0" fontId="0" fillId="4" borderId="1" xfId="0" applyFill="1" applyBorder="1" applyAlignment="1" applyProtection="1">
      <alignment horizontal="center" vertical="center"/>
      <protection locked="0"/>
    </xf>
    <xf numFmtId="49" fontId="3" fillId="4" borderId="1" xfId="3" applyFill="1" applyBorder="1" applyAlignment="1" applyProtection="1">
      <alignment horizontal="center" vertical="center" wrapText="1"/>
      <protection locked="0"/>
    </xf>
    <xf numFmtId="0" fontId="0" fillId="4" borderId="1" xfId="0" applyFill="1" applyBorder="1" applyAlignment="1">
      <alignment horizontal="left" vertical="center"/>
    </xf>
    <xf numFmtId="165" fontId="0" fillId="4" borderId="1" xfId="5" applyNumberFormat="1" applyFont="1" applyFill="1" applyBorder="1" applyAlignment="1">
      <alignment horizontal="center" vertical="center"/>
    </xf>
    <xf numFmtId="49" fontId="3" fillId="4" borderId="1" xfId="3" applyFill="1" applyBorder="1" applyAlignment="1" applyProtection="1">
      <alignment horizontal="center" vertical="center"/>
      <protection locked="0"/>
    </xf>
    <xf numFmtId="0" fontId="5" fillId="4" borderId="1" xfId="6" applyFill="1" applyBorder="1" applyAlignment="1">
      <alignment horizontal="left" vertical="center" wrapText="1"/>
    </xf>
    <xf numFmtId="0" fontId="0" fillId="4" borderId="1" xfId="0" applyFill="1" applyBorder="1" applyAlignment="1">
      <alignment horizontal="left" vertical="center" wrapText="1"/>
    </xf>
    <xf numFmtId="0" fontId="3" fillId="4" borderId="1" xfId="3" applyNumberFormat="1" applyFill="1" applyBorder="1" applyAlignment="1" applyProtection="1">
      <alignment horizontal="center" vertical="center"/>
      <protection locked="0"/>
    </xf>
    <xf numFmtId="164" fontId="0" fillId="4" borderId="1" xfId="5" applyFont="1" applyFill="1" applyBorder="1" applyProtection="1">
      <protection locked="0"/>
    </xf>
    <xf numFmtId="167" fontId="0" fillId="4" borderId="1" xfId="7" applyFont="1" applyFill="1" applyBorder="1" applyProtection="1">
      <protection locked="0"/>
    </xf>
    <xf numFmtId="0" fontId="0" fillId="4" borderId="0" xfId="0" applyFill="1" applyProtection="1">
      <protection locked="0"/>
    </xf>
    <xf numFmtId="0" fontId="3" fillId="4" borderId="1" xfId="3" applyNumberFormat="1" applyFill="1" applyBorder="1" applyProtection="1">
      <alignment horizontal="left" vertical="center"/>
      <protection locked="0"/>
    </xf>
    <xf numFmtId="164" fontId="0" fillId="4" borderId="1" xfId="5" applyFont="1" applyFill="1" applyBorder="1" applyAlignment="1" applyProtection="1">
      <alignment vertical="center"/>
      <protection locked="0"/>
    </xf>
    <xf numFmtId="167" fontId="0" fillId="4" borderId="1" xfId="7" applyFont="1" applyFill="1" applyBorder="1" applyAlignment="1" applyProtection="1">
      <alignment vertical="center"/>
      <protection locked="0"/>
    </xf>
    <xf numFmtId="167" fontId="0" fillId="4" borderId="1" xfId="7" applyFont="1" applyFill="1" applyBorder="1" applyAlignment="1" applyProtection="1">
      <alignment horizontal="center" vertical="center"/>
      <protection locked="0"/>
    </xf>
    <xf numFmtId="0" fontId="0" fillId="0" borderId="1" xfId="0" applyBorder="1" applyAlignment="1">
      <alignment horizontal="center" wrapText="1"/>
    </xf>
    <xf numFmtId="0" fontId="6" fillId="0" borderId="0" xfId="0" applyFont="1" applyAlignment="1">
      <alignment vertical="center"/>
    </xf>
    <xf numFmtId="0" fontId="9" fillId="0" borderId="2" xfId="0" applyFont="1" applyBorder="1" applyAlignment="1">
      <alignment vertical="center"/>
    </xf>
    <xf numFmtId="0" fontId="9" fillId="3" borderId="1" xfId="2" applyFont="1" applyBorder="1" applyProtection="1">
      <alignment horizontal="center" vertical="center"/>
    </xf>
    <xf numFmtId="0" fontId="6" fillId="4" borderId="0" xfId="0" applyFont="1" applyFill="1" applyAlignment="1">
      <alignment vertical="center"/>
    </xf>
    <xf numFmtId="0" fontId="0" fillId="0" borderId="1" xfId="0" applyBorder="1" applyAlignment="1">
      <alignment horizontal="center" vertical="center"/>
    </xf>
    <xf numFmtId="0" fontId="15" fillId="4" borderId="1" xfId="0" applyFont="1" applyFill="1" applyBorder="1" applyAlignment="1" applyProtection="1">
      <alignment horizontal="left" vertical="center"/>
      <protection locked="0"/>
    </xf>
    <xf numFmtId="167" fontId="4" fillId="4" borderId="1" xfId="7" applyFont="1" applyFill="1" applyBorder="1" applyAlignment="1" applyProtection="1">
      <alignment horizontal="left" vertical="center"/>
      <protection locked="0"/>
    </xf>
    <xf numFmtId="167" fontId="7" fillId="4" borderId="1" xfId="7" applyFont="1" applyFill="1" applyBorder="1" applyAlignment="1" applyProtection="1">
      <alignment horizontal="left" vertical="center" wrapText="1"/>
      <protection locked="0"/>
    </xf>
    <xf numFmtId="167" fontId="7" fillId="4" borderId="1" xfId="7" applyFont="1" applyFill="1" applyBorder="1" applyAlignment="1" applyProtection="1">
      <alignment horizontal="center" vertical="center" wrapText="1"/>
      <protection locked="0"/>
    </xf>
    <xf numFmtId="49" fontId="16" fillId="4" borderId="1" xfId="6"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protection locked="0"/>
    </xf>
    <xf numFmtId="0" fontId="4" fillId="4" borderId="0" xfId="0" applyFont="1" applyFill="1"/>
    <xf numFmtId="0" fontId="3" fillId="4" borderId="1" xfId="0" applyFont="1" applyFill="1" applyBorder="1" applyAlignment="1" applyProtection="1">
      <alignment horizontal="left" vertical="center"/>
      <protection locked="0"/>
    </xf>
    <xf numFmtId="0" fontId="6" fillId="4" borderId="1" xfId="0" applyFont="1" applyFill="1" applyBorder="1" applyAlignment="1">
      <alignment horizontal="left"/>
    </xf>
    <xf numFmtId="0" fontId="16" fillId="4" borderId="1" xfId="6" applyFont="1" applyFill="1" applyBorder="1"/>
    <xf numFmtId="0" fontId="6" fillId="4" borderId="1" xfId="0" applyFont="1" applyFill="1" applyBorder="1" applyAlignment="1">
      <alignment vertical="center"/>
    </xf>
  </cellXfs>
  <cellStyles count="9">
    <cellStyle name="BodyStyle" xfId="3" xr:uid="{00000000-0005-0000-0000-000000000000}"/>
    <cellStyle name="Currency" xfId="7" xr:uid="{A3E1BEBA-E6E7-3B4B-A0FA-1AE9D8D5C954}"/>
    <cellStyle name="HeaderStyle" xfId="2" xr:uid="{00000000-0005-0000-0000-000001000000}"/>
    <cellStyle name="Hipervínculo" xfId="6" builtinId="8"/>
    <cellStyle name="Hipervínculo 2" xfId="8" xr:uid="{5E564503-770C-5846-B2B6-A7AFCABBFBAA}"/>
    <cellStyle name="MainTitle" xfId="1" xr:uid="{00000000-0005-0000-0000-000002000000}"/>
    <cellStyle name="Millares" xfId="4" builtinId="3"/>
    <cellStyle name="Moneda" xfId="5" builtinId="4"/>
    <cellStyle name="Normal" xfId="0" builtinId="0"/>
  </cellStyles>
  <dxfs count="0"/>
  <tableStyles count="0" defaultTableStyle="TableStyleMedium2" defaultPivotStyle="PivotStyleLight16"/>
  <colors>
    <mruColors>
      <color rgb="FFA0639C"/>
      <color rgb="FFC676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narvaez@contaduria.gov.co" TargetMode="External"/><Relationship Id="rId18" Type="http://schemas.openxmlformats.org/officeDocument/2006/relationships/hyperlink" Target="mailto:vnarvaez@contaduria.gov.co" TargetMode="External"/><Relationship Id="rId26" Type="http://schemas.openxmlformats.org/officeDocument/2006/relationships/hyperlink" Target="mailto:amarin@contaduria.gov.co" TargetMode="External"/><Relationship Id="rId39" Type="http://schemas.openxmlformats.org/officeDocument/2006/relationships/hyperlink" Target="mailto:rperez@contaduria.gov.co" TargetMode="External"/><Relationship Id="rId21" Type="http://schemas.openxmlformats.org/officeDocument/2006/relationships/hyperlink" Target="mailto:amarin@contaduria.gov.co" TargetMode="External"/><Relationship Id="rId34" Type="http://schemas.openxmlformats.org/officeDocument/2006/relationships/hyperlink" Target="mailto:rperez@contaduria.gov.co" TargetMode="External"/><Relationship Id="rId42" Type="http://schemas.openxmlformats.org/officeDocument/2006/relationships/hyperlink" Target="mailto:rperez@contaduria.gov.co" TargetMode="External"/><Relationship Id="rId47" Type="http://schemas.openxmlformats.org/officeDocument/2006/relationships/hyperlink" Target="mailto:lvalencia@contaduria.gov.co" TargetMode="External"/><Relationship Id="rId50" Type="http://schemas.openxmlformats.org/officeDocument/2006/relationships/hyperlink" Target="mailto:lvalencia@contaduria.gov.co" TargetMode="External"/><Relationship Id="rId55" Type="http://schemas.openxmlformats.org/officeDocument/2006/relationships/hyperlink" Target="mailto:lvalencia@contaduria.gov.co" TargetMode="External"/><Relationship Id="rId63" Type="http://schemas.openxmlformats.org/officeDocument/2006/relationships/printerSettings" Target="../printerSettings/printerSettings1.bin"/><Relationship Id="rId7" Type="http://schemas.openxmlformats.org/officeDocument/2006/relationships/hyperlink" Target="mailto:vnarvaez@contaduria.gov.co" TargetMode="External"/><Relationship Id="rId2" Type="http://schemas.openxmlformats.org/officeDocument/2006/relationships/hyperlink" Target="mailto:crincon@contaduria.gov.co" TargetMode="External"/><Relationship Id="rId16" Type="http://schemas.openxmlformats.org/officeDocument/2006/relationships/hyperlink" Target="mailto:vnarvaez@contaduria.gov.co" TargetMode="External"/><Relationship Id="rId20" Type="http://schemas.openxmlformats.org/officeDocument/2006/relationships/hyperlink" Target="mailto:amarin@contaduria.gov.co" TargetMode="External"/><Relationship Id="rId29" Type="http://schemas.openxmlformats.org/officeDocument/2006/relationships/hyperlink" Target="mailto:rperez@contaduria.gov.co" TargetMode="External"/><Relationship Id="rId41" Type="http://schemas.openxmlformats.org/officeDocument/2006/relationships/hyperlink" Target="mailto:rperez@contaduria.gov.co" TargetMode="External"/><Relationship Id="rId54" Type="http://schemas.openxmlformats.org/officeDocument/2006/relationships/hyperlink" Target="mailto:lvalencia@contaduria.gov.co" TargetMode="External"/><Relationship Id="rId62" Type="http://schemas.openxmlformats.org/officeDocument/2006/relationships/hyperlink" Target="mailto:aquemba@contadruia.gov.co" TargetMode="External"/><Relationship Id="rId1" Type="http://schemas.openxmlformats.org/officeDocument/2006/relationships/hyperlink" Target="mailto:crincon@contaduria.gov.co" TargetMode="External"/><Relationship Id="rId6" Type="http://schemas.openxmlformats.org/officeDocument/2006/relationships/hyperlink" Target="mailto:vnarvaez@contaduria.gov.co" TargetMode="External"/><Relationship Id="rId11" Type="http://schemas.openxmlformats.org/officeDocument/2006/relationships/hyperlink" Target="mailto:vnarvaez@contaduria.gov.co" TargetMode="External"/><Relationship Id="rId24" Type="http://schemas.openxmlformats.org/officeDocument/2006/relationships/hyperlink" Target="mailto:rperez@contaduria.gov.co" TargetMode="External"/><Relationship Id="rId32" Type="http://schemas.openxmlformats.org/officeDocument/2006/relationships/hyperlink" Target="mailto:rperez@contaduria.gov.co" TargetMode="External"/><Relationship Id="rId37" Type="http://schemas.openxmlformats.org/officeDocument/2006/relationships/hyperlink" Target="mailto:rperez@contaduria.gov.co" TargetMode="External"/><Relationship Id="rId40" Type="http://schemas.openxmlformats.org/officeDocument/2006/relationships/hyperlink" Target="mailto:rperez@contaduria.gov.co" TargetMode="External"/><Relationship Id="rId45" Type="http://schemas.openxmlformats.org/officeDocument/2006/relationships/hyperlink" Target="mailto:rperez@contaduria.gov.co" TargetMode="External"/><Relationship Id="rId53" Type="http://schemas.openxmlformats.org/officeDocument/2006/relationships/hyperlink" Target="mailto:lvalencia@contaduria.gov.co" TargetMode="External"/><Relationship Id="rId58" Type="http://schemas.openxmlformats.org/officeDocument/2006/relationships/hyperlink" Target="mailto:lvalencia@contaduria.gov.co" TargetMode="External"/><Relationship Id="rId5" Type="http://schemas.openxmlformats.org/officeDocument/2006/relationships/hyperlink" Target="mailto:aquemba@contaduria.gov.co" TargetMode="External"/><Relationship Id="rId15" Type="http://schemas.openxmlformats.org/officeDocument/2006/relationships/hyperlink" Target="mailto:vnarvaez@contaduria.gov.co" TargetMode="External"/><Relationship Id="rId23" Type="http://schemas.openxmlformats.org/officeDocument/2006/relationships/hyperlink" Target="mailto:dehernandez@contaduria.gov.co" TargetMode="External"/><Relationship Id="rId28" Type="http://schemas.openxmlformats.org/officeDocument/2006/relationships/hyperlink" Target="mailto:rperez@contaduria.gov.co" TargetMode="External"/><Relationship Id="rId36" Type="http://schemas.openxmlformats.org/officeDocument/2006/relationships/hyperlink" Target="mailto:rperez@contaduria.gov.co" TargetMode="External"/><Relationship Id="rId49" Type="http://schemas.openxmlformats.org/officeDocument/2006/relationships/hyperlink" Target="mailto:lvalencia@contaduria.gov.co" TargetMode="External"/><Relationship Id="rId57" Type="http://schemas.openxmlformats.org/officeDocument/2006/relationships/hyperlink" Target="mailto:lvalencia@contaduria.gov.co" TargetMode="External"/><Relationship Id="rId61" Type="http://schemas.openxmlformats.org/officeDocument/2006/relationships/hyperlink" Target="mailto:aquemba@contadruia.gov.co" TargetMode="External"/><Relationship Id="rId10" Type="http://schemas.openxmlformats.org/officeDocument/2006/relationships/hyperlink" Target="mailto:vnarvaez@contaduria.gov.co" TargetMode="External"/><Relationship Id="rId19" Type="http://schemas.openxmlformats.org/officeDocument/2006/relationships/hyperlink" Target="mailto:vnarvaez@contaduria.gov.co" TargetMode="External"/><Relationship Id="rId31" Type="http://schemas.openxmlformats.org/officeDocument/2006/relationships/hyperlink" Target="mailto:rperez@contaduria.gov.co" TargetMode="External"/><Relationship Id="rId44" Type="http://schemas.openxmlformats.org/officeDocument/2006/relationships/hyperlink" Target="mailto:rperez@contaduria.gov.co" TargetMode="External"/><Relationship Id="rId52" Type="http://schemas.openxmlformats.org/officeDocument/2006/relationships/hyperlink" Target="mailto:lvalencia@contaduria.gov.co" TargetMode="External"/><Relationship Id="rId60" Type="http://schemas.openxmlformats.org/officeDocument/2006/relationships/hyperlink" Target="mailto:lvalencia@contaduria.gov.co" TargetMode="External"/><Relationship Id="rId4" Type="http://schemas.openxmlformats.org/officeDocument/2006/relationships/hyperlink" Target="mailto:jsantamaria@contaduria.gov.co" TargetMode="External"/><Relationship Id="rId9" Type="http://schemas.openxmlformats.org/officeDocument/2006/relationships/hyperlink" Target="mailto:vnarvaez@contaduria.gov.co" TargetMode="External"/><Relationship Id="rId14" Type="http://schemas.openxmlformats.org/officeDocument/2006/relationships/hyperlink" Target="mailto:vnarvaez@contaduria.gov.co" TargetMode="External"/><Relationship Id="rId22" Type="http://schemas.openxmlformats.org/officeDocument/2006/relationships/hyperlink" Target="mailto:amarin@contaduria.gov.co" TargetMode="External"/><Relationship Id="rId27" Type="http://schemas.openxmlformats.org/officeDocument/2006/relationships/hyperlink" Target="mailto:rperez@contaduria.gov.co" TargetMode="External"/><Relationship Id="rId30" Type="http://schemas.openxmlformats.org/officeDocument/2006/relationships/hyperlink" Target="mailto:rperez@contaduria.gov.co" TargetMode="External"/><Relationship Id="rId35" Type="http://schemas.openxmlformats.org/officeDocument/2006/relationships/hyperlink" Target="mailto:rperez@contaduria.gov.co" TargetMode="External"/><Relationship Id="rId43" Type="http://schemas.openxmlformats.org/officeDocument/2006/relationships/hyperlink" Target="mailto:rperez@contaduria.gov.co" TargetMode="External"/><Relationship Id="rId48" Type="http://schemas.openxmlformats.org/officeDocument/2006/relationships/hyperlink" Target="mailto:lvalencia@contaduria.gov.co" TargetMode="External"/><Relationship Id="rId56" Type="http://schemas.openxmlformats.org/officeDocument/2006/relationships/hyperlink" Target="mailto:lvalencia@contaduria.gov.co" TargetMode="External"/><Relationship Id="rId8" Type="http://schemas.openxmlformats.org/officeDocument/2006/relationships/hyperlink" Target="mailto:vnarvaez@contaduria.gov.co" TargetMode="External"/><Relationship Id="rId51" Type="http://schemas.openxmlformats.org/officeDocument/2006/relationships/hyperlink" Target="mailto:lvalencia@contaduria.gov.co" TargetMode="External"/><Relationship Id="rId3" Type="http://schemas.openxmlformats.org/officeDocument/2006/relationships/hyperlink" Target="mailto:jsantamaria@contaduria.gov.co" TargetMode="External"/><Relationship Id="rId12" Type="http://schemas.openxmlformats.org/officeDocument/2006/relationships/hyperlink" Target="mailto:vnarvaez@contaduria.gov.co" TargetMode="External"/><Relationship Id="rId17" Type="http://schemas.openxmlformats.org/officeDocument/2006/relationships/hyperlink" Target="mailto:vnarvaez@contaduria.gov.co" TargetMode="External"/><Relationship Id="rId25" Type="http://schemas.openxmlformats.org/officeDocument/2006/relationships/hyperlink" Target="mailto:dehernandez@contaduria.gov.co" TargetMode="External"/><Relationship Id="rId33" Type="http://schemas.openxmlformats.org/officeDocument/2006/relationships/hyperlink" Target="mailto:rperez@contaduria.gov.co" TargetMode="External"/><Relationship Id="rId38" Type="http://schemas.openxmlformats.org/officeDocument/2006/relationships/hyperlink" Target="mailto:rperez@contaduria.gov.co" TargetMode="External"/><Relationship Id="rId46" Type="http://schemas.openxmlformats.org/officeDocument/2006/relationships/hyperlink" Target="mailto:lvalencia@contaduria.gov.co" TargetMode="External"/><Relationship Id="rId59" Type="http://schemas.openxmlformats.org/officeDocument/2006/relationships/hyperlink" Target="mailto:lvalencia@contadur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207"/>
  <sheetViews>
    <sheetView showGridLines="0" tabSelected="1" zoomScaleNormal="100" workbookViewId="0">
      <pane ySplit="3" topLeftCell="A4" activePane="bottomLeft" state="frozen"/>
      <selection pane="bottomLeft" activeCell="A203" sqref="A203:XFD203"/>
    </sheetView>
  </sheetViews>
  <sheetFormatPr baseColWidth="10" defaultColWidth="10.85546875" defaultRowHeight="11.25" x14ac:dyDescent="0.25"/>
  <cols>
    <col min="1" max="1" width="17.28515625" style="81" customWidth="1"/>
    <col min="2" max="2" width="75" style="81" customWidth="1"/>
    <col min="3" max="3" width="15" style="81" customWidth="1"/>
    <col min="4" max="4" width="15.42578125" style="81" customWidth="1"/>
    <col min="5" max="5" width="14" style="81" customWidth="1"/>
    <col min="6" max="6" width="14.7109375" style="81" customWidth="1"/>
    <col min="7" max="7" width="24.28515625" style="81" customWidth="1"/>
    <col min="8" max="9" width="18.28515625" style="81" customWidth="1"/>
    <col min="10" max="10" width="11.28515625" style="81" customWidth="1"/>
    <col min="11" max="11" width="13.140625" style="81" customWidth="1"/>
    <col min="12" max="12" width="15" style="81" customWidth="1"/>
    <col min="13" max="13" width="14.140625" style="81" customWidth="1"/>
    <col min="14" max="14" width="20.140625" style="81" customWidth="1"/>
    <col min="15" max="15" width="22.28515625" style="81" customWidth="1"/>
    <col min="16" max="16384" width="10.85546875" style="81"/>
  </cols>
  <sheetData>
    <row r="2" spans="1:17" x14ac:dyDescent="0.25">
      <c r="A2" s="82" t="s">
        <v>14</v>
      </c>
      <c r="B2" s="82"/>
      <c r="C2" s="82"/>
      <c r="D2" s="82"/>
      <c r="E2" s="82"/>
      <c r="F2" s="82"/>
      <c r="G2" s="82"/>
      <c r="H2" s="82"/>
      <c r="I2" s="82"/>
      <c r="J2" s="82"/>
      <c r="K2" s="82"/>
      <c r="L2" s="82"/>
      <c r="M2" s="82"/>
      <c r="N2" s="82"/>
      <c r="O2" s="82"/>
    </row>
    <row r="3" spans="1:17" ht="67.5" x14ac:dyDescent="0.25">
      <c r="A3" s="1" t="s">
        <v>0</v>
      </c>
      <c r="B3" s="83" t="s">
        <v>1</v>
      </c>
      <c r="C3" s="1" t="s">
        <v>2</v>
      </c>
      <c r="D3" s="1" t="s">
        <v>3</v>
      </c>
      <c r="E3" s="1" t="s">
        <v>4</v>
      </c>
      <c r="F3" s="1" t="s">
        <v>5</v>
      </c>
      <c r="G3" s="1" t="s">
        <v>6</v>
      </c>
      <c r="H3" s="1" t="s">
        <v>7</v>
      </c>
      <c r="I3" s="1" t="s">
        <v>8</v>
      </c>
      <c r="J3" s="1" t="s">
        <v>9</v>
      </c>
      <c r="K3" s="1" t="s">
        <v>10</v>
      </c>
      <c r="L3" s="1" t="s">
        <v>11</v>
      </c>
      <c r="M3" s="1" t="s">
        <v>12</v>
      </c>
      <c r="N3" s="1" t="s">
        <v>13</v>
      </c>
      <c r="O3" s="1" t="s">
        <v>15</v>
      </c>
    </row>
    <row r="4" spans="1:17" s="14" customFormat="1" ht="54.75" customHeight="1" x14ac:dyDescent="0.15">
      <c r="A4" s="30">
        <v>80111600</v>
      </c>
      <c r="B4" s="13" t="s">
        <v>202</v>
      </c>
      <c r="C4" s="35" t="s">
        <v>48</v>
      </c>
      <c r="D4" s="35" t="s">
        <v>48</v>
      </c>
      <c r="E4" s="36">
        <v>11</v>
      </c>
      <c r="F4" s="36" t="s">
        <v>17</v>
      </c>
      <c r="G4" s="37" t="s">
        <v>18</v>
      </c>
      <c r="H4" s="38">
        <v>69300000</v>
      </c>
      <c r="I4" s="38">
        <v>69300000</v>
      </c>
      <c r="J4" s="36" t="s">
        <v>28</v>
      </c>
      <c r="K4" s="36" t="s">
        <v>20</v>
      </c>
      <c r="L4" s="12"/>
      <c r="M4" s="12" t="s">
        <v>21</v>
      </c>
      <c r="N4" s="39" t="s">
        <v>22</v>
      </c>
      <c r="O4" s="12" t="s">
        <v>23</v>
      </c>
    </row>
    <row r="5" spans="1:17" s="14" customFormat="1" ht="52.5" customHeight="1" x14ac:dyDescent="0.15">
      <c r="A5" s="30">
        <v>80111600</v>
      </c>
      <c r="B5" s="13" t="s">
        <v>202</v>
      </c>
      <c r="C5" s="35" t="s">
        <v>48</v>
      </c>
      <c r="D5" s="35" t="s">
        <v>48</v>
      </c>
      <c r="E5" s="36">
        <v>11</v>
      </c>
      <c r="F5" s="36" t="s">
        <v>17</v>
      </c>
      <c r="G5" s="37" t="s">
        <v>18</v>
      </c>
      <c r="H5" s="38">
        <v>69300000</v>
      </c>
      <c r="I5" s="38">
        <v>69300000</v>
      </c>
      <c r="J5" s="36" t="s">
        <v>28</v>
      </c>
      <c r="K5" s="36" t="s">
        <v>20</v>
      </c>
      <c r="L5" s="12"/>
      <c r="M5" s="12" t="s">
        <v>21</v>
      </c>
      <c r="N5" s="39" t="s">
        <v>22</v>
      </c>
      <c r="O5" s="12" t="s">
        <v>23</v>
      </c>
    </row>
    <row r="6" spans="1:17" s="14" customFormat="1" ht="51.75" customHeight="1" x14ac:dyDescent="0.15">
      <c r="A6" s="30">
        <v>80111600</v>
      </c>
      <c r="B6" s="13" t="s">
        <v>202</v>
      </c>
      <c r="C6" s="35" t="s">
        <v>48</v>
      </c>
      <c r="D6" s="35" t="s">
        <v>48</v>
      </c>
      <c r="E6" s="36">
        <v>11</v>
      </c>
      <c r="F6" s="36" t="s">
        <v>17</v>
      </c>
      <c r="G6" s="37" t="s">
        <v>18</v>
      </c>
      <c r="H6" s="38">
        <v>69300000</v>
      </c>
      <c r="I6" s="38">
        <v>68200000</v>
      </c>
      <c r="J6" s="36" t="s">
        <v>28</v>
      </c>
      <c r="K6" s="36" t="s">
        <v>20</v>
      </c>
      <c r="L6" s="12"/>
      <c r="M6" s="12" t="s">
        <v>21</v>
      </c>
      <c r="N6" s="39" t="s">
        <v>22</v>
      </c>
      <c r="O6" s="12" t="s">
        <v>23</v>
      </c>
    </row>
    <row r="7" spans="1:17" s="14" customFormat="1" ht="51.75" customHeight="1" x14ac:dyDescent="0.25">
      <c r="A7" s="30">
        <v>80111600</v>
      </c>
      <c r="B7" s="40" t="s">
        <v>74</v>
      </c>
      <c r="C7" s="35" t="s">
        <v>72</v>
      </c>
      <c r="D7" s="35" t="s">
        <v>72</v>
      </c>
      <c r="E7" s="36">
        <v>11</v>
      </c>
      <c r="F7" s="36" t="s">
        <v>17</v>
      </c>
      <c r="G7" s="41" t="s">
        <v>18</v>
      </c>
      <c r="H7" s="38">
        <v>47300000</v>
      </c>
      <c r="I7" s="38">
        <v>47300000</v>
      </c>
      <c r="J7" s="42" t="s">
        <v>28</v>
      </c>
      <c r="K7" s="36" t="s">
        <v>20</v>
      </c>
      <c r="L7" s="12"/>
      <c r="M7" s="13" t="s">
        <v>76</v>
      </c>
      <c r="N7" s="43" t="s">
        <v>77</v>
      </c>
      <c r="O7" s="12" t="s">
        <v>23</v>
      </c>
    </row>
    <row r="8" spans="1:17" s="14" customFormat="1" ht="45" customHeight="1" x14ac:dyDescent="0.25">
      <c r="A8" s="30">
        <v>80111600</v>
      </c>
      <c r="B8" s="40" t="s">
        <v>78</v>
      </c>
      <c r="C8" s="35" t="s">
        <v>72</v>
      </c>
      <c r="D8" s="35" t="s">
        <v>72</v>
      </c>
      <c r="E8" s="42">
        <v>11</v>
      </c>
      <c r="F8" s="36" t="s">
        <v>17</v>
      </c>
      <c r="G8" s="41" t="s">
        <v>18</v>
      </c>
      <c r="H8" s="44">
        <f>5200000*E8</f>
        <v>57200000</v>
      </c>
      <c r="I8" s="44">
        <v>57200000</v>
      </c>
      <c r="J8" s="42" t="s">
        <v>28</v>
      </c>
      <c r="K8" s="36" t="s">
        <v>20</v>
      </c>
      <c r="L8" s="15"/>
      <c r="M8" s="13" t="s">
        <v>76</v>
      </c>
      <c r="N8" s="43" t="s">
        <v>77</v>
      </c>
      <c r="O8" s="12" t="s">
        <v>23</v>
      </c>
    </row>
    <row r="9" spans="1:17" s="14" customFormat="1" ht="93.95" customHeight="1" x14ac:dyDescent="0.25">
      <c r="A9" s="30">
        <v>80111600</v>
      </c>
      <c r="B9" s="40" t="s">
        <v>75</v>
      </c>
      <c r="C9" s="42" t="s">
        <v>73</v>
      </c>
      <c r="D9" s="42" t="s">
        <v>73</v>
      </c>
      <c r="E9" s="42">
        <v>6</v>
      </c>
      <c r="F9" s="42" t="s">
        <v>17</v>
      </c>
      <c r="G9" s="41" t="s">
        <v>18</v>
      </c>
      <c r="H9" s="44">
        <f>5000000*E9</f>
        <v>30000000</v>
      </c>
      <c r="I9" s="44">
        <v>30000000</v>
      </c>
      <c r="J9" s="42" t="s">
        <v>28</v>
      </c>
      <c r="K9" s="36" t="s">
        <v>20</v>
      </c>
      <c r="L9" s="15"/>
      <c r="M9" s="13" t="s">
        <v>76</v>
      </c>
      <c r="N9" s="43" t="s">
        <v>77</v>
      </c>
      <c r="O9" s="12" t="s">
        <v>23</v>
      </c>
    </row>
    <row r="10" spans="1:17" s="14" customFormat="1" ht="92.1" customHeight="1" x14ac:dyDescent="0.25">
      <c r="A10" s="30">
        <v>80111600</v>
      </c>
      <c r="B10" s="40" t="s">
        <v>205</v>
      </c>
      <c r="C10" s="42" t="s">
        <v>16</v>
      </c>
      <c r="D10" s="42" t="s">
        <v>16</v>
      </c>
      <c r="E10" s="42">
        <v>12</v>
      </c>
      <c r="F10" s="36" t="s">
        <v>17</v>
      </c>
      <c r="G10" s="37" t="s">
        <v>18</v>
      </c>
      <c r="H10" s="44">
        <f>5500000*E10</f>
        <v>66000000</v>
      </c>
      <c r="I10" s="44">
        <v>66000000</v>
      </c>
      <c r="J10" s="42" t="s">
        <v>28</v>
      </c>
      <c r="K10" s="36" t="s">
        <v>20</v>
      </c>
      <c r="L10" s="15"/>
      <c r="M10" s="13" t="s">
        <v>76</v>
      </c>
      <c r="N10" s="43" t="s">
        <v>77</v>
      </c>
      <c r="O10" s="12" t="s">
        <v>23</v>
      </c>
    </row>
    <row r="11" spans="1:17" s="14" customFormat="1" ht="84" customHeight="1" x14ac:dyDescent="0.15">
      <c r="A11" s="30">
        <v>80111600</v>
      </c>
      <c r="B11" s="46" t="s">
        <v>26</v>
      </c>
      <c r="C11" s="45" t="s">
        <v>48</v>
      </c>
      <c r="D11" s="45" t="s">
        <v>48</v>
      </c>
      <c r="E11" s="45">
        <v>11</v>
      </c>
      <c r="F11" s="45" t="s">
        <v>27</v>
      </c>
      <c r="G11" s="37" t="s">
        <v>18</v>
      </c>
      <c r="H11" s="47">
        <f>5500000*E11</f>
        <v>60500000</v>
      </c>
      <c r="I11" s="47">
        <f>H11</f>
        <v>60500000</v>
      </c>
      <c r="J11" s="48" t="s">
        <v>28</v>
      </c>
      <c r="K11" s="49" t="s">
        <v>29</v>
      </c>
      <c r="L11" s="50"/>
      <c r="M11" s="51" t="s">
        <v>30</v>
      </c>
      <c r="N11" s="51" t="s">
        <v>31</v>
      </c>
      <c r="O11" s="45" t="s">
        <v>23</v>
      </c>
      <c r="P11" s="52"/>
      <c r="Q11" s="53"/>
    </row>
    <row r="12" spans="1:17" s="14" customFormat="1" ht="99.95" customHeight="1" x14ac:dyDescent="0.15">
      <c r="A12" s="30">
        <v>80111600</v>
      </c>
      <c r="B12" s="46" t="s">
        <v>203</v>
      </c>
      <c r="C12" s="45" t="s">
        <v>48</v>
      </c>
      <c r="D12" s="45" t="s">
        <v>48</v>
      </c>
      <c r="E12" s="45">
        <v>11</v>
      </c>
      <c r="F12" s="45" t="s">
        <v>27</v>
      </c>
      <c r="G12" s="37" t="s">
        <v>18</v>
      </c>
      <c r="H12" s="47">
        <f>5700000*E12</f>
        <v>62700000</v>
      </c>
      <c r="I12" s="47">
        <f t="shared" ref="I12:I15" si="0">H12</f>
        <v>62700000</v>
      </c>
      <c r="J12" s="48" t="s">
        <v>28</v>
      </c>
      <c r="K12" s="49" t="s">
        <v>29</v>
      </c>
      <c r="L12" s="50"/>
      <c r="M12" s="51" t="s">
        <v>30</v>
      </c>
      <c r="N12" s="51" t="s">
        <v>31</v>
      </c>
      <c r="O12" s="45" t="s">
        <v>23</v>
      </c>
      <c r="P12" s="52"/>
      <c r="Q12" s="53"/>
    </row>
    <row r="13" spans="1:17" s="14" customFormat="1" ht="90" customHeight="1" x14ac:dyDescent="0.15">
      <c r="A13" s="30">
        <v>80111600</v>
      </c>
      <c r="B13" s="46" t="s">
        <v>204</v>
      </c>
      <c r="C13" s="45" t="s">
        <v>48</v>
      </c>
      <c r="D13" s="45" t="s">
        <v>16</v>
      </c>
      <c r="E13" s="45">
        <v>11</v>
      </c>
      <c r="F13" s="45" t="s">
        <v>27</v>
      </c>
      <c r="G13" s="37" t="s">
        <v>18</v>
      </c>
      <c r="H13" s="47">
        <f>5700000*E13</f>
        <v>62700000</v>
      </c>
      <c r="I13" s="47">
        <f t="shared" si="0"/>
        <v>62700000</v>
      </c>
      <c r="J13" s="48" t="s">
        <v>28</v>
      </c>
      <c r="K13" s="49" t="s">
        <v>29</v>
      </c>
      <c r="L13" s="50"/>
      <c r="M13" s="51" t="s">
        <v>30</v>
      </c>
      <c r="N13" s="51" t="s">
        <v>31</v>
      </c>
      <c r="O13" s="45" t="s">
        <v>23</v>
      </c>
      <c r="P13" s="54"/>
      <c r="Q13" s="53"/>
    </row>
    <row r="14" spans="1:17" s="14" customFormat="1" ht="93.95" customHeight="1" x14ac:dyDescent="0.15">
      <c r="A14" s="30">
        <v>80111600</v>
      </c>
      <c r="B14" s="46" t="s">
        <v>32</v>
      </c>
      <c r="C14" s="45" t="s">
        <v>48</v>
      </c>
      <c r="D14" s="45" t="s">
        <v>16</v>
      </c>
      <c r="E14" s="45">
        <v>3</v>
      </c>
      <c r="F14" s="45" t="s">
        <v>27</v>
      </c>
      <c r="G14" s="37" t="s">
        <v>18</v>
      </c>
      <c r="H14" s="47">
        <v>26000000</v>
      </c>
      <c r="I14" s="47">
        <v>26000000</v>
      </c>
      <c r="J14" s="48" t="s">
        <v>28</v>
      </c>
      <c r="K14" s="49" t="s">
        <v>29</v>
      </c>
      <c r="L14" s="50"/>
      <c r="M14" s="51" t="s">
        <v>30</v>
      </c>
      <c r="N14" s="51" t="s">
        <v>31</v>
      </c>
      <c r="O14" s="45" t="s">
        <v>23</v>
      </c>
      <c r="P14" s="54"/>
      <c r="Q14" s="53"/>
    </row>
    <row r="15" spans="1:17" s="14" customFormat="1" ht="81.95" customHeight="1" x14ac:dyDescent="0.15">
      <c r="A15" s="30">
        <v>80111600</v>
      </c>
      <c r="B15" s="46" t="s">
        <v>206</v>
      </c>
      <c r="C15" s="45" t="s">
        <v>48</v>
      </c>
      <c r="D15" s="45" t="s">
        <v>16</v>
      </c>
      <c r="E15" s="45">
        <v>11</v>
      </c>
      <c r="F15" s="45" t="s">
        <v>27</v>
      </c>
      <c r="G15" s="37" t="s">
        <v>18</v>
      </c>
      <c r="H15" s="47">
        <f>5700000*E15</f>
        <v>62700000</v>
      </c>
      <c r="I15" s="47">
        <f t="shared" si="0"/>
        <v>62700000</v>
      </c>
      <c r="J15" s="48" t="s">
        <v>28</v>
      </c>
      <c r="K15" s="49" t="s">
        <v>29</v>
      </c>
      <c r="L15" s="50"/>
      <c r="M15" s="51" t="s">
        <v>30</v>
      </c>
      <c r="N15" s="51" t="s">
        <v>31</v>
      </c>
      <c r="O15" s="45" t="s">
        <v>23</v>
      </c>
      <c r="P15" s="54"/>
      <c r="Q15" s="53"/>
    </row>
    <row r="16" spans="1:17" s="14" customFormat="1" ht="67.5" x14ac:dyDescent="0.15">
      <c r="A16" s="30">
        <v>80111600</v>
      </c>
      <c r="B16" s="13" t="s">
        <v>71</v>
      </c>
      <c r="C16" s="36" t="s">
        <v>79</v>
      </c>
      <c r="D16" s="36" t="s">
        <v>79</v>
      </c>
      <c r="E16" s="12">
        <v>11</v>
      </c>
      <c r="F16" s="12" t="s">
        <v>17</v>
      </c>
      <c r="G16" s="37" t="s">
        <v>18</v>
      </c>
      <c r="H16" s="38">
        <v>69300000</v>
      </c>
      <c r="I16" s="38">
        <v>69300000</v>
      </c>
      <c r="J16" s="36" t="s">
        <v>197</v>
      </c>
      <c r="K16" s="36" t="s">
        <v>29</v>
      </c>
      <c r="L16" s="12"/>
      <c r="M16" s="55" t="s">
        <v>98</v>
      </c>
      <c r="N16" s="55" t="s">
        <v>99</v>
      </c>
      <c r="O16" s="12" t="s">
        <v>23</v>
      </c>
    </row>
    <row r="17" spans="1:15" s="14" customFormat="1" ht="67.5" x14ac:dyDescent="0.15">
      <c r="A17" s="30">
        <v>80111600</v>
      </c>
      <c r="B17" s="13" t="s">
        <v>71</v>
      </c>
      <c r="C17" s="36" t="s">
        <v>79</v>
      </c>
      <c r="D17" s="36" t="s">
        <v>79</v>
      </c>
      <c r="E17" s="12">
        <v>11</v>
      </c>
      <c r="F17" s="12" t="s">
        <v>17</v>
      </c>
      <c r="G17" s="37" t="s">
        <v>18</v>
      </c>
      <c r="H17" s="38">
        <v>69300000</v>
      </c>
      <c r="I17" s="38">
        <v>69300000</v>
      </c>
      <c r="J17" s="36" t="s">
        <v>197</v>
      </c>
      <c r="K17" s="36" t="s">
        <v>29</v>
      </c>
      <c r="L17" s="12"/>
      <c r="M17" s="55" t="s">
        <v>98</v>
      </c>
      <c r="N17" s="55" t="s">
        <v>99</v>
      </c>
      <c r="O17" s="12" t="s">
        <v>23</v>
      </c>
    </row>
    <row r="18" spans="1:15" s="14" customFormat="1" ht="72.75" customHeight="1" x14ac:dyDescent="0.15">
      <c r="A18" s="30">
        <v>80111600</v>
      </c>
      <c r="B18" s="13" t="s">
        <v>88</v>
      </c>
      <c r="C18" s="36" t="s">
        <v>72</v>
      </c>
      <c r="D18" s="36" t="s">
        <v>72</v>
      </c>
      <c r="E18" s="12">
        <v>3</v>
      </c>
      <c r="F18" s="12" t="s">
        <v>17</v>
      </c>
      <c r="G18" s="37" t="s">
        <v>18</v>
      </c>
      <c r="H18" s="38">
        <v>17100000</v>
      </c>
      <c r="I18" s="38">
        <v>17100000</v>
      </c>
      <c r="J18" s="36" t="s">
        <v>197</v>
      </c>
      <c r="K18" s="36" t="s">
        <v>29</v>
      </c>
      <c r="L18" s="12"/>
      <c r="M18" s="55" t="s">
        <v>98</v>
      </c>
      <c r="N18" s="55" t="s">
        <v>99</v>
      </c>
      <c r="O18" s="12" t="s">
        <v>23</v>
      </c>
    </row>
    <row r="19" spans="1:15" s="14" customFormat="1" ht="74.25" customHeight="1" x14ac:dyDescent="0.15">
      <c r="A19" s="30">
        <v>80111600</v>
      </c>
      <c r="B19" s="13" t="s">
        <v>80</v>
      </c>
      <c r="C19" s="36" t="s">
        <v>72</v>
      </c>
      <c r="D19" s="36" t="s">
        <v>72</v>
      </c>
      <c r="E19" s="12">
        <v>11</v>
      </c>
      <c r="F19" s="12" t="s">
        <v>17</v>
      </c>
      <c r="G19" s="37" t="s">
        <v>18</v>
      </c>
      <c r="H19" s="38">
        <v>55000000</v>
      </c>
      <c r="I19" s="38">
        <v>55000000</v>
      </c>
      <c r="J19" s="36" t="s">
        <v>197</v>
      </c>
      <c r="K19" s="36" t="s">
        <v>29</v>
      </c>
      <c r="L19" s="12"/>
      <c r="M19" s="55" t="s">
        <v>98</v>
      </c>
      <c r="N19" s="55" t="s">
        <v>99</v>
      </c>
      <c r="O19" s="12" t="s">
        <v>23</v>
      </c>
    </row>
    <row r="20" spans="1:15" s="14" customFormat="1" ht="67.5" x14ac:dyDescent="0.15">
      <c r="A20" s="30">
        <v>80111600</v>
      </c>
      <c r="B20" s="13" t="s">
        <v>81</v>
      </c>
      <c r="C20" s="36" t="s">
        <v>79</v>
      </c>
      <c r="D20" s="36" t="s">
        <v>79</v>
      </c>
      <c r="E20" s="12">
        <v>11</v>
      </c>
      <c r="F20" s="12" t="s">
        <v>17</v>
      </c>
      <c r="G20" s="37" t="s">
        <v>18</v>
      </c>
      <c r="H20" s="38">
        <v>55000000</v>
      </c>
      <c r="I20" s="38">
        <v>55000000</v>
      </c>
      <c r="J20" s="36" t="s">
        <v>197</v>
      </c>
      <c r="K20" s="36" t="s">
        <v>29</v>
      </c>
      <c r="L20" s="12"/>
      <c r="M20" s="55" t="s">
        <v>98</v>
      </c>
      <c r="N20" s="55" t="s">
        <v>99</v>
      </c>
      <c r="O20" s="12" t="s">
        <v>23</v>
      </c>
    </row>
    <row r="21" spans="1:15" s="14" customFormat="1" ht="66.75" customHeight="1" x14ac:dyDescent="0.15">
      <c r="A21" s="30">
        <v>80111600</v>
      </c>
      <c r="B21" s="13" t="s">
        <v>82</v>
      </c>
      <c r="C21" s="36" t="s">
        <v>72</v>
      </c>
      <c r="D21" s="36" t="s">
        <v>72</v>
      </c>
      <c r="E21" s="12">
        <v>11</v>
      </c>
      <c r="F21" s="12" t="s">
        <v>17</v>
      </c>
      <c r="G21" s="37" t="s">
        <v>33</v>
      </c>
      <c r="H21" s="38">
        <v>27500000</v>
      </c>
      <c r="I21" s="38">
        <v>27500000</v>
      </c>
      <c r="J21" s="36" t="s">
        <v>197</v>
      </c>
      <c r="K21" s="36" t="s">
        <v>29</v>
      </c>
      <c r="L21" s="12"/>
      <c r="M21" s="55" t="s">
        <v>98</v>
      </c>
      <c r="N21" s="55" t="s">
        <v>99</v>
      </c>
      <c r="O21" s="12" t="s">
        <v>23</v>
      </c>
    </row>
    <row r="22" spans="1:15" s="14" customFormat="1" ht="66.75" customHeight="1" x14ac:dyDescent="0.15">
      <c r="A22" s="30">
        <v>80111600</v>
      </c>
      <c r="B22" s="13" t="s">
        <v>83</v>
      </c>
      <c r="C22" s="36" t="s">
        <v>79</v>
      </c>
      <c r="D22" s="36" t="s">
        <v>79</v>
      </c>
      <c r="E22" s="12">
        <v>11</v>
      </c>
      <c r="F22" s="12" t="s">
        <v>17</v>
      </c>
      <c r="G22" s="37" t="s">
        <v>33</v>
      </c>
      <c r="H22" s="38">
        <v>14000000</v>
      </c>
      <c r="I22" s="38">
        <v>14000000</v>
      </c>
      <c r="J22" s="36" t="s">
        <v>197</v>
      </c>
      <c r="K22" s="36" t="s">
        <v>29</v>
      </c>
      <c r="L22" s="12"/>
      <c r="M22" s="55" t="s">
        <v>98</v>
      </c>
      <c r="N22" s="55" t="s">
        <v>99</v>
      </c>
      <c r="O22" s="12" t="s">
        <v>23</v>
      </c>
    </row>
    <row r="23" spans="1:15" s="14" customFormat="1" ht="54.75" customHeight="1" x14ac:dyDescent="0.15">
      <c r="A23" s="30">
        <v>80111600</v>
      </c>
      <c r="B23" s="13" t="s">
        <v>84</v>
      </c>
      <c r="C23" s="36" t="s">
        <v>48</v>
      </c>
      <c r="D23" s="36" t="s">
        <v>79</v>
      </c>
      <c r="E23" s="12">
        <v>11</v>
      </c>
      <c r="F23" s="12" t="s">
        <v>17</v>
      </c>
      <c r="G23" s="37" t="s">
        <v>18</v>
      </c>
      <c r="H23" s="38">
        <v>71500000</v>
      </c>
      <c r="I23" s="38">
        <v>71500000</v>
      </c>
      <c r="J23" s="36" t="s">
        <v>197</v>
      </c>
      <c r="K23" s="36" t="s">
        <v>29</v>
      </c>
      <c r="L23" s="12"/>
      <c r="M23" s="55" t="s">
        <v>98</v>
      </c>
      <c r="N23" s="55" t="s">
        <v>99</v>
      </c>
      <c r="O23" s="12" t="s">
        <v>23</v>
      </c>
    </row>
    <row r="24" spans="1:15" s="14" customFormat="1" ht="59.25" customHeight="1" x14ac:dyDescent="0.15">
      <c r="A24" s="30">
        <v>80111600</v>
      </c>
      <c r="B24" s="13" t="s">
        <v>199</v>
      </c>
      <c r="C24" s="36" t="s">
        <v>48</v>
      </c>
      <c r="D24" s="36" t="s">
        <v>48</v>
      </c>
      <c r="E24" s="12">
        <v>11</v>
      </c>
      <c r="F24" s="12" t="s">
        <v>17</v>
      </c>
      <c r="G24" s="37" t="s">
        <v>18</v>
      </c>
      <c r="H24" s="38">
        <v>63250000</v>
      </c>
      <c r="I24" s="38">
        <v>63250000</v>
      </c>
      <c r="J24" s="36" t="s">
        <v>197</v>
      </c>
      <c r="K24" s="36" t="s">
        <v>29</v>
      </c>
      <c r="L24" s="12"/>
      <c r="M24" s="55" t="s">
        <v>98</v>
      </c>
      <c r="N24" s="55" t="s">
        <v>99</v>
      </c>
      <c r="O24" s="12" t="s">
        <v>23</v>
      </c>
    </row>
    <row r="25" spans="1:15" s="14" customFormat="1" ht="45" x14ac:dyDescent="0.15">
      <c r="A25" s="30">
        <v>80111600</v>
      </c>
      <c r="B25" s="57" t="s">
        <v>34</v>
      </c>
      <c r="C25" s="36" t="s">
        <v>48</v>
      </c>
      <c r="D25" s="36" t="s">
        <v>48</v>
      </c>
      <c r="E25" s="59">
        <v>305</v>
      </c>
      <c r="F25" s="56" t="s">
        <v>35</v>
      </c>
      <c r="G25" s="37" t="s">
        <v>18</v>
      </c>
      <c r="H25" s="60">
        <f>115500000-50000000-15500000</f>
        <v>50000000</v>
      </c>
      <c r="I25" s="60">
        <f>115500000-50000000-15500000</f>
        <v>50000000</v>
      </c>
      <c r="J25" s="58" t="s">
        <v>28</v>
      </c>
      <c r="K25" s="56" t="s">
        <v>20</v>
      </c>
      <c r="L25" s="56" t="s">
        <v>20</v>
      </c>
      <c r="M25" s="56" t="s">
        <v>36</v>
      </c>
      <c r="N25" s="61" t="s">
        <v>37</v>
      </c>
      <c r="O25" s="62" t="s">
        <v>38</v>
      </c>
    </row>
    <row r="26" spans="1:15" s="14" customFormat="1" ht="45" x14ac:dyDescent="0.15">
      <c r="A26" s="30">
        <v>80111600</v>
      </c>
      <c r="B26" s="57" t="s">
        <v>34</v>
      </c>
      <c r="C26" s="36" t="s">
        <v>48</v>
      </c>
      <c r="D26" s="36" t="s">
        <v>48</v>
      </c>
      <c r="E26" s="59">
        <f>365-60</f>
        <v>305</v>
      </c>
      <c r="F26" s="56" t="s">
        <v>35</v>
      </c>
      <c r="G26" s="37" t="s">
        <v>18</v>
      </c>
      <c r="H26" s="60">
        <v>50000000</v>
      </c>
      <c r="I26" s="60">
        <v>50000000</v>
      </c>
      <c r="J26" s="58" t="s">
        <v>28</v>
      </c>
      <c r="K26" s="56" t="s">
        <v>20</v>
      </c>
      <c r="L26" s="56" t="s">
        <v>20</v>
      </c>
      <c r="M26" s="56" t="s">
        <v>36</v>
      </c>
      <c r="N26" s="61" t="s">
        <v>37</v>
      </c>
      <c r="O26" s="62" t="s">
        <v>40</v>
      </c>
    </row>
    <row r="27" spans="1:15" s="14" customFormat="1" ht="45" x14ac:dyDescent="0.15">
      <c r="A27" s="30">
        <v>80111600</v>
      </c>
      <c r="B27" s="57" t="s">
        <v>34</v>
      </c>
      <c r="C27" s="36" t="s">
        <v>48</v>
      </c>
      <c r="D27" s="36" t="s">
        <v>48</v>
      </c>
      <c r="E27" s="59">
        <f>365-60</f>
        <v>305</v>
      </c>
      <c r="F27" s="56" t="s">
        <v>35</v>
      </c>
      <c r="G27" s="37" t="s">
        <v>18</v>
      </c>
      <c r="H27" s="60">
        <v>59850000</v>
      </c>
      <c r="I27" s="60">
        <v>59850000</v>
      </c>
      <c r="J27" s="58" t="s">
        <v>28</v>
      </c>
      <c r="K27" s="56" t="s">
        <v>20</v>
      </c>
      <c r="L27" s="56" t="s">
        <v>20</v>
      </c>
      <c r="M27" s="56" t="s">
        <v>36</v>
      </c>
      <c r="N27" s="61" t="s">
        <v>37</v>
      </c>
      <c r="O27" s="62" t="s">
        <v>40</v>
      </c>
    </row>
    <row r="28" spans="1:15" s="2" customFormat="1" ht="45" x14ac:dyDescent="0.25">
      <c r="A28" s="30">
        <v>80111600</v>
      </c>
      <c r="B28" s="57" t="s">
        <v>34</v>
      </c>
      <c r="C28" s="36" t="s">
        <v>48</v>
      </c>
      <c r="D28" s="36" t="s">
        <v>48</v>
      </c>
      <c r="E28" s="59">
        <f>365-60</f>
        <v>305</v>
      </c>
      <c r="F28" s="56" t="s">
        <v>35</v>
      </c>
      <c r="G28" s="37" t="s">
        <v>18</v>
      </c>
      <c r="H28" s="60">
        <f>107000000+153889110-55000000-63000000-50000000-59850000+15500000</f>
        <v>48539110</v>
      </c>
      <c r="I28" s="60">
        <f>107000000+153889110-55000000-63000000-50000000-59850000+15500000</f>
        <v>48539110</v>
      </c>
      <c r="J28" s="58" t="s">
        <v>28</v>
      </c>
      <c r="K28" s="56" t="s">
        <v>20</v>
      </c>
      <c r="L28" s="56" t="s">
        <v>20</v>
      </c>
      <c r="M28" s="56" t="s">
        <v>36</v>
      </c>
      <c r="N28" s="61" t="s">
        <v>37</v>
      </c>
      <c r="O28" s="62" t="s">
        <v>38</v>
      </c>
    </row>
    <row r="29" spans="1:15" s="2" customFormat="1" ht="45" x14ac:dyDescent="0.25">
      <c r="A29" s="30">
        <v>80111600</v>
      </c>
      <c r="B29" s="57" t="s">
        <v>39</v>
      </c>
      <c r="C29" s="36" t="s">
        <v>48</v>
      </c>
      <c r="D29" s="36" t="s">
        <v>48</v>
      </c>
      <c r="E29" s="59">
        <f t="shared" ref="E29" si="1">365-45</f>
        <v>320</v>
      </c>
      <c r="F29" s="56" t="s">
        <v>35</v>
      </c>
      <c r="G29" s="37" t="s">
        <v>18</v>
      </c>
      <c r="H29" s="60">
        <v>44100000</v>
      </c>
      <c r="I29" s="60">
        <v>44100000</v>
      </c>
      <c r="J29" s="58" t="s">
        <v>28</v>
      </c>
      <c r="K29" s="56" t="s">
        <v>20</v>
      </c>
      <c r="L29" s="56" t="s">
        <v>20</v>
      </c>
      <c r="M29" s="56" t="s">
        <v>36</v>
      </c>
      <c r="N29" s="61" t="s">
        <v>37</v>
      </c>
      <c r="O29" s="62" t="s">
        <v>40</v>
      </c>
    </row>
    <row r="30" spans="1:15" s="2" customFormat="1" ht="45" x14ac:dyDescent="0.25">
      <c r="A30" s="30">
        <v>80111600</v>
      </c>
      <c r="B30" s="57" t="s">
        <v>34</v>
      </c>
      <c r="C30" s="36" t="s">
        <v>48</v>
      </c>
      <c r="D30" s="36" t="s">
        <v>48</v>
      </c>
      <c r="E30" s="59">
        <v>320</v>
      </c>
      <c r="F30" s="56" t="s">
        <v>35</v>
      </c>
      <c r="G30" s="37" t="s">
        <v>18</v>
      </c>
      <c r="H30" s="60">
        <v>50000000</v>
      </c>
      <c r="I30" s="60">
        <v>50000000</v>
      </c>
      <c r="J30" s="58" t="s">
        <v>28</v>
      </c>
      <c r="K30" s="56" t="s">
        <v>20</v>
      </c>
      <c r="L30" s="56" t="s">
        <v>20</v>
      </c>
      <c r="M30" s="56" t="s">
        <v>36</v>
      </c>
      <c r="N30" s="61" t="s">
        <v>37</v>
      </c>
      <c r="O30" s="62" t="s">
        <v>40</v>
      </c>
    </row>
    <row r="31" spans="1:15" s="2" customFormat="1" ht="45" x14ac:dyDescent="0.25">
      <c r="A31" s="30">
        <v>80111600</v>
      </c>
      <c r="B31" s="57" t="s">
        <v>34</v>
      </c>
      <c r="C31" s="36" t="s">
        <v>48</v>
      </c>
      <c r="D31" s="36" t="s">
        <v>48</v>
      </c>
      <c r="E31" s="59">
        <v>320</v>
      </c>
      <c r="F31" s="56" t="s">
        <v>35</v>
      </c>
      <c r="G31" s="37" t="s">
        <v>18</v>
      </c>
      <c r="H31" s="60">
        <v>63000000</v>
      </c>
      <c r="I31" s="60">
        <v>63000000</v>
      </c>
      <c r="J31" s="58" t="s">
        <v>28</v>
      </c>
      <c r="K31" s="56" t="s">
        <v>20</v>
      </c>
      <c r="L31" s="56" t="s">
        <v>20</v>
      </c>
      <c r="M31" s="56" t="s">
        <v>36</v>
      </c>
      <c r="N31" s="61" t="s">
        <v>37</v>
      </c>
      <c r="O31" s="62" t="s">
        <v>40</v>
      </c>
    </row>
    <row r="32" spans="1:15" s="2" customFormat="1" ht="56.25" x14ac:dyDescent="0.25">
      <c r="A32" s="30">
        <v>80111600</v>
      </c>
      <c r="B32" s="57" t="s">
        <v>85</v>
      </c>
      <c r="C32" s="36" t="s">
        <v>48</v>
      </c>
      <c r="D32" s="36" t="s">
        <v>48</v>
      </c>
      <c r="E32" s="59">
        <f>365-60</f>
        <v>305</v>
      </c>
      <c r="F32" s="56" t="s">
        <v>35</v>
      </c>
      <c r="G32" s="37" t="s">
        <v>18</v>
      </c>
      <c r="H32" s="60">
        <v>66000000</v>
      </c>
      <c r="I32" s="60">
        <v>66000000</v>
      </c>
      <c r="J32" s="58" t="s">
        <v>28</v>
      </c>
      <c r="K32" s="56" t="s">
        <v>20</v>
      </c>
      <c r="L32" s="56" t="s">
        <v>20</v>
      </c>
      <c r="M32" s="56" t="s">
        <v>36</v>
      </c>
      <c r="N32" s="61" t="s">
        <v>37</v>
      </c>
      <c r="O32" s="62" t="s">
        <v>40</v>
      </c>
    </row>
    <row r="33" spans="1:15" s="2" customFormat="1" ht="56.25" x14ac:dyDescent="0.25">
      <c r="A33" s="30">
        <v>80111600</v>
      </c>
      <c r="B33" s="57" t="s">
        <v>41</v>
      </c>
      <c r="C33" s="36" t="s">
        <v>48</v>
      </c>
      <c r="D33" s="36" t="s">
        <v>48</v>
      </c>
      <c r="E33" s="59">
        <f>365-60</f>
        <v>305</v>
      </c>
      <c r="F33" s="56" t="s">
        <v>35</v>
      </c>
      <c r="G33" s="37" t="s">
        <v>18</v>
      </c>
      <c r="H33" s="60">
        <v>66000000</v>
      </c>
      <c r="I33" s="60">
        <v>66000000</v>
      </c>
      <c r="J33" s="58" t="s">
        <v>28</v>
      </c>
      <c r="K33" s="56" t="s">
        <v>20</v>
      </c>
      <c r="L33" s="56" t="s">
        <v>20</v>
      </c>
      <c r="M33" s="56" t="s">
        <v>36</v>
      </c>
      <c r="N33" s="61" t="s">
        <v>37</v>
      </c>
      <c r="O33" s="62" t="s">
        <v>38</v>
      </c>
    </row>
    <row r="34" spans="1:15" s="2" customFormat="1" ht="51.95" customHeight="1" x14ac:dyDescent="0.25">
      <c r="A34" s="30">
        <v>80111600</v>
      </c>
      <c r="B34" s="57" t="s">
        <v>86</v>
      </c>
      <c r="C34" s="36" t="s">
        <v>48</v>
      </c>
      <c r="D34" s="36" t="s">
        <v>48</v>
      </c>
      <c r="E34" s="59">
        <f>365-60</f>
        <v>305</v>
      </c>
      <c r="F34" s="56" t="s">
        <v>35</v>
      </c>
      <c r="G34" s="37" t="s">
        <v>18</v>
      </c>
      <c r="H34" s="60">
        <v>50000000</v>
      </c>
      <c r="I34" s="60">
        <v>50000000</v>
      </c>
      <c r="J34" s="58" t="s">
        <v>28</v>
      </c>
      <c r="K34" s="56" t="s">
        <v>20</v>
      </c>
      <c r="L34" s="56" t="s">
        <v>20</v>
      </c>
      <c r="M34" s="56" t="s">
        <v>36</v>
      </c>
      <c r="N34" s="61" t="s">
        <v>37</v>
      </c>
      <c r="O34" s="62" t="s">
        <v>42</v>
      </c>
    </row>
    <row r="35" spans="1:15" s="2" customFormat="1" ht="45" x14ac:dyDescent="0.25">
      <c r="A35" s="30">
        <v>80111600</v>
      </c>
      <c r="B35" s="57" t="s">
        <v>43</v>
      </c>
      <c r="C35" s="36" t="s">
        <v>48</v>
      </c>
      <c r="D35" s="36" t="s">
        <v>48</v>
      </c>
      <c r="E35" s="59">
        <f>365-60</f>
        <v>305</v>
      </c>
      <c r="F35" s="56" t="s">
        <v>35</v>
      </c>
      <c r="G35" s="37" t="s">
        <v>18</v>
      </c>
      <c r="H35" s="60">
        <v>50000000</v>
      </c>
      <c r="I35" s="60">
        <v>50000000</v>
      </c>
      <c r="J35" s="58" t="s">
        <v>28</v>
      </c>
      <c r="K35" s="56" t="s">
        <v>20</v>
      </c>
      <c r="L35" s="56" t="s">
        <v>20</v>
      </c>
      <c r="M35" s="56" t="s">
        <v>36</v>
      </c>
      <c r="N35" s="61" t="s">
        <v>37</v>
      </c>
      <c r="O35" s="62" t="s">
        <v>42</v>
      </c>
    </row>
    <row r="36" spans="1:15" s="2" customFormat="1" ht="45" x14ac:dyDescent="0.25">
      <c r="A36" s="30">
        <v>80111600</v>
      </c>
      <c r="B36" s="57" t="s">
        <v>44</v>
      </c>
      <c r="C36" s="36" t="s">
        <v>48</v>
      </c>
      <c r="D36" s="36" t="s">
        <v>48</v>
      </c>
      <c r="E36" s="59">
        <f>365-60</f>
        <v>305</v>
      </c>
      <c r="F36" s="56" t="s">
        <v>35</v>
      </c>
      <c r="G36" s="37" t="s">
        <v>18</v>
      </c>
      <c r="H36" s="60">
        <v>50000000</v>
      </c>
      <c r="I36" s="60">
        <v>50000000</v>
      </c>
      <c r="J36" s="58" t="s">
        <v>28</v>
      </c>
      <c r="K36" s="56" t="s">
        <v>20</v>
      </c>
      <c r="L36" s="56" t="s">
        <v>20</v>
      </c>
      <c r="M36" s="56" t="s">
        <v>36</v>
      </c>
      <c r="N36" s="61" t="s">
        <v>37</v>
      </c>
      <c r="O36" s="62" t="s">
        <v>45</v>
      </c>
    </row>
    <row r="37" spans="1:15" s="2" customFormat="1" ht="45" x14ac:dyDescent="0.25">
      <c r="A37" s="30">
        <v>80111600</v>
      </c>
      <c r="B37" s="57" t="s">
        <v>46</v>
      </c>
      <c r="C37" s="36" t="s">
        <v>48</v>
      </c>
      <c r="D37" s="36" t="s">
        <v>48</v>
      </c>
      <c r="E37" s="59">
        <v>335</v>
      </c>
      <c r="F37" s="56" t="s">
        <v>35</v>
      </c>
      <c r="G37" s="37" t="s">
        <v>18</v>
      </c>
      <c r="H37" s="60">
        <f>5000000*11</f>
        <v>55000000</v>
      </c>
      <c r="I37" s="60">
        <f>5000000*11</f>
        <v>55000000</v>
      </c>
      <c r="J37" s="58" t="s">
        <v>28</v>
      </c>
      <c r="K37" s="56" t="s">
        <v>20</v>
      </c>
      <c r="L37" s="56" t="s">
        <v>20</v>
      </c>
      <c r="M37" s="56" t="s">
        <v>36</v>
      </c>
      <c r="N37" s="61" t="s">
        <v>37</v>
      </c>
      <c r="O37" s="62" t="s">
        <v>42</v>
      </c>
    </row>
    <row r="38" spans="1:15" s="2" customFormat="1" ht="35.25" x14ac:dyDescent="0.25">
      <c r="A38" s="30">
        <v>80111600</v>
      </c>
      <c r="B38" s="57" t="s">
        <v>47</v>
      </c>
      <c r="C38" s="58" t="s">
        <v>207</v>
      </c>
      <c r="D38" s="58" t="s">
        <v>207</v>
      </c>
      <c r="E38" s="59">
        <v>10</v>
      </c>
      <c r="F38" s="56" t="s">
        <v>35</v>
      </c>
      <c r="G38" s="37" t="s">
        <v>18</v>
      </c>
      <c r="H38" s="60">
        <v>30000000</v>
      </c>
      <c r="I38" s="60">
        <v>30000000</v>
      </c>
      <c r="J38" s="58" t="s">
        <v>28</v>
      </c>
      <c r="K38" s="56" t="s">
        <v>20</v>
      </c>
      <c r="L38" s="56" t="s">
        <v>20</v>
      </c>
      <c r="M38" s="56" t="s">
        <v>36</v>
      </c>
      <c r="N38" s="61" t="s">
        <v>37</v>
      </c>
      <c r="O38" s="62" t="s">
        <v>45</v>
      </c>
    </row>
    <row r="39" spans="1:15" s="14" customFormat="1" ht="79.5" customHeight="1" x14ac:dyDescent="0.15">
      <c r="A39" s="30">
        <v>80111600</v>
      </c>
      <c r="B39" s="15" t="s">
        <v>50</v>
      </c>
      <c r="C39" s="36" t="s">
        <v>48</v>
      </c>
      <c r="D39" s="36" t="s">
        <v>48</v>
      </c>
      <c r="E39" s="12">
        <v>120</v>
      </c>
      <c r="F39" s="12" t="s">
        <v>51</v>
      </c>
      <c r="G39" s="37" t="s">
        <v>18</v>
      </c>
      <c r="H39" s="17">
        <f>18400000+150000</f>
        <v>18550000</v>
      </c>
      <c r="I39" s="17">
        <f>H39</f>
        <v>18550000</v>
      </c>
      <c r="J39" s="36" t="s">
        <v>28</v>
      </c>
      <c r="K39" s="36" t="s">
        <v>29</v>
      </c>
      <c r="L39" s="12"/>
      <c r="M39" s="12" t="s">
        <v>52</v>
      </c>
      <c r="N39" s="18" t="s">
        <v>53</v>
      </c>
      <c r="O39" s="12" t="s">
        <v>54</v>
      </c>
    </row>
    <row r="40" spans="1:15" s="14" customFormat="1" ht="79.5" customHeight="1" x14ac:dyDescent="0.15">
      <c r="A40" s="30">
        <v>80111600</v>
      </c>
      <c r="B40" s="15" t="s">
        <v>50</v>
      </c>
      <c r="C40" s="36" t="s">
        <v>48</v>
      </c>
      <c r="D40" s="36" t="s">
        <v>48</v>
      </c>
      <c r="E40" s="12">
        <v>120</v>
      </c>
      <c r="F40" s="12" t="s">
        <v>51</v>
      </c>
      <c r="G40" s="37" t="s">
        <v>18</v>
      </c>
      <c r="H40" s="17">
        <v>18400000</v>
      </c>
      <c r="I40" s="17">
        <f>H40</f>
        <v>18400000</v>
      </c>
      <c r="J40" s="36" t="s">
        <v>28</v>
      </c>
      <c r="K40" s="36" t="s">
        <v>29</v>
      </c>
      <c r="L40" s="12"/>
      <c r="M40" s="12" t="s">
        <v>52</v>
      </c>
      <c r="N40" s="18" t="s">
        <v>53</v>
      </c>
      <c r="O40" s="12" t="s">
        <v>54</v>
      </c>
    </row>
    <row r="41" spans="1:15" s="14" customFormat="1" ht="79.5" customHeight="1" x14ac:dyDescent="0.15">
      <c r="A41" s="30">
        <v>80111600</v>
      </c>
      <c r="B41" s="15" t="s">
        <v>50</v>
      </c>
      <c r="C41" s="36" t="s">
        <v>48</v>
      </c>
      <c r="D41" s="36" t="s">
        <v>48</v>
      </c>
      <c r="E41" s="12">
        <v>120</v>
      </c>
      <c r="F41" s="12" t="s">
        <v>51</v>
      </c>
      <c r="G41" s="37" t="s">
        <v>18</v>
      </c>
      <c r="H41" s="17">
        <v>18400000</v>
      </c>
      <c r="I41" s="17">
        <f>H41</f>
        <v>18400000</v>
      </c>
      <c r="J41" s="36" t="s">
        <v>28</v>
      </c>
      <c r="K41" s="36" t="s">
        <v>29</v>
      </c>
      <c r="L41" s="12"/>
      <c r="M41" s="12" t="s">
        <v>52</v>
      </c>
      <c r="N41" s="18" t="s">
        <v>53</v>
      </c>
      <c r="O41" s="12" t="s">
        <v>54</v>
      </c>
    </row>
    <row r="42" spans="1:15" s="14" customFormat="1" ht="79.5" customHeight="1" x14ac:dyDescent="0.15">
      <c r="A42" s="30">
        <v>80111600</v>
      </c>
      <c r="B42" s="15" t="s">
        <v>50</v>
      </c>
      <c r="C42" s="36" t="s">
        <v>48</v>
      </c>
      <c r="D42" s="36" t="s">
        <v>48</v>
      </c>
      <c r="E42" s="12">
        <v>150</v>
      </c>
      <c r="F42" s="12" t="s">
        <v>51</v>
      </c>
      <c r="G42" s="37" t="s">
        <v>18</v>
      </c>
      <c r="H42" s="17">
        <v>23000000</v>
      </c>
      <c r="I42" s="19">
        <f t="shared" ref="I42:I61" si="2">H42</f>
        <v>23000000</v>
      </c>
      <c r="J42" s="36" t="s">
        <v>28</v>
      </c>
      <c r="K42" s="36" t="s">
        <v>29</v>
      </c>
      <c r="L42" s="12"/>
      <c r="M42" s="12" t="s">
        <v>52</v>
      </c>
      <c r="N42" s="18" t="s">
        <v>53</v>
      </c>
      <c r="O42" s="12" t="s">
        <v>54</v>
      </c>
    </row>
    <row r="43" spans="1:15" s="14" customFormat="1" ht="79.5" customHeight="1" x14ac:dyDescent="0.15">
      <c r="A43" s="30">
        <v>80111600</v>
      </c>
      <c r="B43" s="15" t="s">
        <v>50</v>
      </c>
      <c r="C43" s="36" t="s">
        <v>48</v>
      </c>
      <c r="D43" s="36" t="s">
        <v>48</v>
      </c>
      <c r="E43" s="12">
        <v>150</v>
      </c>
      <c r="F43" s="12" t="s">
        <v>51</v>
      </c>
      <c r="G43" s="37" t="s">
        <v>18</v>
      </c>
      <c r="H43" s="17">
        <v>23000000</v>
      </c>
      <c r="I43" s="19">
        <f t="shared" si="2"/>
        <v>23000000</v>
      </c>
      <c r="J43" s="36" t="s">
        <v>28</v>
      </c>
      <c r="K43" s="36" t="s">
        <v>29</v>
      </c>
      <c r="L43" s="12"/>
      <c r="M43" s="12" t="s">
        <v>52</v>
      </c>
      <c r="N43" s="18" t="s">
        <v>53</v>
      </c>
      <c r="O43" s="12" t="s">
        <v>54</v>
      </c>
    </row>
    <row r="44" spans="1:15" s="14" customFormat="1" ht="79.5" customHeight="1" x14ac:dyDescent="0.15">
      <c r="A44" s="30">
        <v>80111600</v>
      </c>
      <c r="B44" s="15" t="s">
        <v>50</v>
      </c>
      <c r="C44" s="36" t="s">
        <v>48</v>
      </c>
      <c r="D44" s="36" t="s">
        <v>48</v>
      </c>
      <c r="E44" s="12">
        <v>150</v>
      </c>
      <c r="F44" s="12" t="s">
        <v>51</v>
      </c>
      <c r="G44" s="37" t="s">
        <v>18</v>
      </c>
      <c r="H44" s="17">
        <v>23000000</v>
      </c>
      <c r="I44" s="19">
        <f t="shared" si="2"/>
        <v>23000000</v>
      </c>
      <c r="J44" s="36" t="s">
        <v>28</v>
      </c>
      <c r="K44" s="36" t="s">
        <v>29</v>
      </c>
      <c r="L44" s="12"/>
      <c r="M44" s="12" t="s">
        <v>52</v>
      </c>
      <c r="N44" s="18" t="s">
        <v>53</v>
      </c>
      <c r="O44" s="12" t="s">
        <v>54</v>
      </c>
    </row>
    <row r="45" spans="1:15" s="14" customFormat="1" ht="79.5" customHeight="1" x14ac:dyDescent="0.15">
      <c r="A45" s="30">
        <v>80111600</v>
      </c>
      <c r="B45" s="15" t="s">
        <v>50</v>
      </c>
      <c r="C45" s="36" t="s">
        <v>48</v>
      </c>
      <c r="D45" s="36" t="s">
        <v>48</v>
      </c>
      <c r="E45" s="12">
        <v>120</v>
      </c>
      <c r="F45" s="12" t="s">
        <v>51</v>
      </c>
      <c r="G45" s="37" t="s">
        <v>18</v>
      </c>
      <c r="H45" s="17">
        <v>17600000</v>
      </c>
      <c r="I45" s="19">
        <f t="shared" si="2"/>
        <v>17600000</v>
      </c>
      <c r="J45" s="36" t="s">
        <v>28</v>
      </c>
      <c r="K45" s="36" t="s">
        <v>29</v>
      </c>
      <c r="L45" s="12"/>
      <c r="M45" s="12" t="s">
        <v>52</v>
      </c>
      <c r="N45" s="18" t="s">
        <v>53</v>
      </c>
      <c r="O45" s="12" t="s">
        <v>54</v>
      </c>
    </row>
    <row r="46" spans="1:15" s="14" customFormat="1" ht="79.5" customHeight="1" x14ac:dyDescent="0.15">
      <c r="A46" s="30">
        <v>80111600</v>
      </c>
      <c r="B46" s="15" t="s">
        <v>50</v>
      </c>
      <c r="C46" s="36" t="s">
        <v>48</v>
      </c>
      <c r="D46" s="36" t="s">
        <v>48</v>
      </c>
      <c r="E46" s="12">
        <v>150</v>
      </c>
      <c r="F46" s="12" t="s">
        <v>51</v>
      </c>
      <c r="G46" s="37" t="s">
        <v>18</v>
      </c>
      <c r="H46" s="17">
        <v>22000000</v>
      </c>
      <c r="I46" s="19">
        <f t="shared" si="2"/>
        <v>22000000</v>
      </c>
      <c r="J46" s="36" t="s">
        <v>28</v>
      </c>
      <c r="K46" s="36" t="s">
        <v>29</v>
      </c>
      <c r="L46" s="12"/>
      <c r="M46" s="12" t="s">
        <v>52</v>
      </c>
      <c r="N46" s="18" t="s">
        <v>53</v>
      </c>
      <c r="O46" s="12" t="s">
        <v>54</v>
      </c>
    </row>
    <row r="47" spans="1:15" s="14" customFormat="1" ht="79.5" customHeight="1" x14ac:dyDescent="0.15">
      <c r="A47" s="30">
        <v>80111600</v>
      </c>
      <c r="B47" s="15" t="s">
        <v>50</v>
      </c>
      <c r="C47" s="36" t="s">
        <v>48</v>
      </c>
      <c r="D47" s="36" t="s">
        <v>48</v>
      </c>
      <c r="E47" s="12">
        <v>120</v>
      </c>
      <c r="F47" s="12" t="s">
        <v>51</v>
      </c>
      <c r="G47" s="37" t="s">
        <v>18</v>
      </c>
      <c r="H47" s="17">
        <v>18800000</v>
      </c>
      <c r="I47" s="19">
        <f t="shared" si="2"/>
        <v>18800000</v>
      </c>
      <c r="J47" s="36" t="s">
        <v>28</v>
      </c>
      <c r="K47" s="36" t="s">
        <v>29</v>
      </c>
      <c r="L47" s="12"/>
      <c r="M47" s="12" t="s">
        <v>52</v>
      </c>
      <c r="N47" s="18" t="s">
        <v>53</v>
      </c>
      <c r="O47" s="12" t="s">
        <v>54</v>
      </c>
    </row>
    <row r="48" spans="1:15" s="14" customFormat="1" ht="79.5" customHeight="1" x14ac:dyDescent="0.15">
      <c r="A48" s="30">
        <v>80111600</v>
      </c>
      <c r="B48" s="15" t="s">
        <v>50</v>
      </c>
      <c r="C48" s="36" t="s">
        <v>48</v>
      </c>
      <c r="D48" s="36" t="s">
        <v>48</v>
      </c>
      <c r="E48" s="12">
        <v>165</v>
      </c>
      <c r="F48" s="12" t="s">
        <v>51</v>
      </c>
      <c r="G48" s="37" t="s">
        <v>18</v>
      </c>
      <c r="H48" s="17">
        <v>25850000</v>
      </c>
      <c r="I48" s="19">
        <f t="shared" si="2"/>
        <v>25850000</v>
      </c>
      <c r="J48" s="36" t="s">
        <v>28</v>
      </c>
      <c r="K48" s="36" t="s">
        <v>29</v>
      </c>
      <c r="L48" s="12"/>
      <c r="M48" s="12" t="s">
        <v>52</v>
      </c>
      <c r="N48" s="18" t="s">
        <v>53</v>
      </c>
      <c r="O48" s="12" t="s">
        <v>54</v>
      </c>
    </row>
    <row r="49" spans="1:16" s="14" customFormat="1" ht="79.5" customHeight="1" x14ac:dyDescent="0.15">
      <c r="A49" s="30">
        <v>80111600</v>
      </c>
      <c r="B49" s="15" t="s">
        <v>50</v>
      </c>
      <c r="C49" s="36" t="s">
        <v>48</v>
      </c>
      <c r="D49" s="36" t="s">
        <v>48</v>
      </c>
      <c r="E49" s="12">
        <v>120</v>
      </c>
      <c r="F49" s="12" t="s">
        <v>51</v>
      </c>
      <c r="G49" s="37" t="s">
        <v>18</v>
      </c>
      <c r="H49" s="17">
        <v>20000000</v>
      </c>
      <c r="I49" s="19">
        <f t="shared" si="2"/>
        <v>20000000</v>
      </c>
      <c r="J49" s="36" t="s">
        <v>28</v>
      </c>
      <c r="K49" s="36" t="s">
        <v>29</v>
      </c>
      <c r="L49" s="12"/>
      <c r="M49" s="12" t="s">
        <v>52</v>
      </c>
      <c r="N49" s="18" t="s">
        <v>53</v>
      </c>
      <c r="O49" s="12" t="s">
        <v>54</v>
      </c>
    </row>
    <row r="50" spans="1:16" s="14" customFormat="1" ht="79.5" customHeight="1" x14ac:dyDescent="0.15">
      <c r="A50" s="30">
        <v>80111600</v>
      </c>
      <c r="B50" s="15" t="s">
        <v>50</v>
      </c>
      <c r="C50" s="36" t="s">
        <v>48</v>
      </c>
      <c r="D50" s="36" t="s">
        <v>48</v>
      </c>
      <c r="E50" s="12">
        <v>165</v>
      </c>
      <c r="F50" s="12" t="s">
        <v>51</v>
      </c>
      <c r="G50" s="37" t="s">
        <v>18</v>
      </c>
      <c r="H50" s="17">
        <v>27500000</v>
      </c>
      <c r="I50" s="19">
        <f t="shared" si="2"/>
        <v>27500000</v>
      </c>
      <c r="J50" s="36" t="s">
        <v>28</v>
      </c>
      <c r="K50" s="36" t="s">
        <v>29</v>
      </c>
      <c r="L50" s="12"/>
      <c r="M50" s="12" t="s">
        <v>52</v>
      </c>
      <c r="N50" s="18" t="s">
        <v>53</v>
      </c>
      <c r="O50" s="12" t="s">
        <v>54</v>
      </c>
    </row>
    <row r="51" spans="1:16" s="14" customFormat="1" ht="79.5" customHeight="1" x14ac:dyDescent="0.15">
      <c r="A51" s="30">
        <v>80111600</v>
      </c>
      <c r="B51" s="15" t="s">
        <v>50</v>
      </c>
      <c r="C51" s="36" t="s">
        <v>48</v>
      </c>
      <c r="D51" s="36" t="s">
        <v>48</v>
      </c>
      <c r="E51" s="12">
        <v>300</v>
      </c>
      <c r="F51" s="12" t="s">
        <v>51</v>
      </c>
      <c r="G51" s="37" t="s">
        <v>18</v>
      </c>
      <c r="H51" s="19">
        <v>49000000</v>
      </c>
      <c r="I51" s="19">
        <f t="shared" si="2"/>
        <v>49000000</v>
      </c>
      <c r="J51" s="36" t="s">
        <v>28</v>
      </c>
      <c r="K51" s="36" t="s">
        <v>29</v>
      </c>
      <c r="L51" s="12"/>
      <c r="M51" s="12" t="s">
        <v>52</v>
      </c>
      <c r="N51" s="18" t="s">
        <v>53</v>
      </c>
      <c r="O51" s="12" t="s">
        <v>54</v>
      </c>
    </row>
    <row r="52" spans="1:16" s="14" customFormat="1" ht="79.5" customHeight="1" x14ac:dyDescent="0.15">
      <c r="A52" s="30">
        <v>80111600</v>
      </c>
      <c r="B52" s="15" t="s">
        <v>50</v>
      </c>
      <c r="C52" s="36" t="s">
        <v>48</v>
      </c>
      <c r="D52" s="36" t="s">
        <v>48</v>
      </c>
      <c r="E52" s="12">
        <v>120</v>
      </c>
      <c r="F52" s="12" t="s">
        <v>51</v>
      </c>
      <c r="G52" s="37" t="s">
        <v>18</v>
      </c>
      <c r="H52" s="19">
        <v>22800000</v>
      </c>
      <c r="I52" s="19">
        <f t="shared" si="2"/>
        <v>22800000</v>
      </c>
      <c r="J52" s="36" t="s">
        <v>28</v>
      </c>
      <c r="K52" s="36" t="s">
        <v>29</v>
      </c>
      <c r="L52" s="12"/>
      <c r="M52" s="12" t="s">
        <v>52</v>
      </c>
      <c r="N52" s="18" t="s">
        <v>53</v>
      </c>
      <c r="O52" s="12" t="s">
        <v>54</v>
      </c>
    </row>
    <row r="53" spans="1:16" s="14" customFormat="1" ht="79.5" customHeight="1" x14ac:dyDescent="0.15">
      <c r="A53" s="30">
        <v>80111600</v>
      </c>
      <c r="B53" s="15" t="s">
        <v>50</v>
      </c>
      <c r="C53" s="36" t="s">
        <v>48</v>
      </c>
      <c r="D53" s="36" t="s">
        <v>48</v>
      </c>
      <c r="E53" s="12">
        <v>165</v>
      </c>
      <c r="F53" s="12" t="s">
        <v>51</v>
      </c>
      <c r="G53" s="37" t="s">
        <v>18</v>
      </c>
      <c r="H53" s="17">
        <v>31350000</v>
      </c>
      <c r="I53" s="19">
        <f t="shared" si="2"/>
        <v>31350000</v>
      </c>
      <c r="J53" s="36" t="s">
        <v>28</v>
      </c>
      <c r="K53" s="36" t="s">
        <v>29</v>
      </c>
      <c r="L53" s="12"/>
      <c r="M53" s="12" t="s">
        <v>52</v>
      </c>
      <c r="N53" s="18" t="s">
        <v>53</v>
      </c>
      <c r="O53" s="12" t="s">
        <v>54</v>
      </c>
    </row>
    <row r="54" spans="1:16" s="14" customFormat="1" ht="79.5" customHeight="1" x14ac:dyDescent="0.15">
      <c r="A54" s="30">
        <v>80111600</v>
      </c>
      <c r="B54" s="15" t="s">
        <v>50</v>
      </c>
      <c r="C54" s="36" t="s">
        <v>48</v>
      </c>
      <c r="D54" s="36" t="s">
        <v>48</v>
      </c>
      <c r="E54" s="12">
        <v>120</v>
      </c>
      <c r="F54" s="12" t="s">
        <v>51</v>
      </c>
      <c r="G54" s="37" t="s">
        <v>18</v>
      </c>
      <c r="H54" s="17">
        <v>20800000</v>
      </c>
      <c r="I54" s="19">
        <f t="shared" si="2"/>
        <v>20800000</v>
      </c>
      <c r="J54" s="36" t="s">
        <v>28</v>
      </c>
      <c r="K54" s="36" t="s">
        <v>29</v>
      </c>
      <c r="L54" s="12"/>
      <c r="M54" s="12" t="s">
        <v>52</v>
      </c>
      <c r="N54" s="18" t="s">
        <v>53</v>
      </c>
      <c r="O54" s="12" t="s">
        <v>54</v>
      </c>
    </row>
    <row r="55" spans="1:16" s="14" customFormat="1" ht="79.5" customHeight="1" x14ac:dyDescent="0.15">
      <c r="A55" s="30">
        <v>80111600</v>
      </c>
      <c r="B55" s="15" t="s">
        <v>50</v>
      </c>
      <c r="C55" s="36" t="s">
        <v>48</v>
      </c>
      <c r="D55" s="36" t="s">
        <v>48</v>
      </c>
      <c r="E55" s="12">
        <v>165</v>
      </c>
      <c r="F55" s="12" t="s">
        <v>51</v>
      </c>
      <c r="G55" s="37" t="s">
        <v>18</v>
      </c>
      <c r="H55" s="17">
        <v>28600000</v>
      </c>
      <c r="I55" s="19">
        <f t="shared" si="2"/>
        <v>28600000</v>
      </c>
      <c r="J55" s="36" t="s">
        <v>28</v>
      </c>
      <c r="K55" s="36" t="s">
        <v>29</v>
      </c>
      <c r="L55" s="12"/>
      <c r="M55" s="12" t="s">
        <v>52</v>
      </c>
      <c r="N55" s="18" t="s">
        <v>53</v>
      </c>
      <c r="O55" s="12" t="s">
        <v>55</v>
      </c>
    </row>
    <row r="56" spans="1:16" s="14" customFormat="1" ht="79.5" customHeight="1" x14ac:dyDescent="0.15">
      <c r="A56" s="30">
        <v>80111600</v>
      </c>
      <c r="B56" s="15" t="s">
        <v>50</v>
      </c>
      <c r="C56" s="36" t="s">
        <v>48</v>
      </c>
      <c r="D56" s="36" t="s">
        <v>48</v>
      </c>
      <c r="E56" s="12">
        <v>120</v>
      </c>
      <c r="F56" s="12" t="s">
        <v>51</v>
      </c>
      <c r="G56" s="37" t="s">
        <v>18</v>
      </c>
      <c r="H56" s="17">
        <v>19600000</v>
      </c>
      <c r="I56" s="19">
        <f t="shared" si="2"/>
        <v>19600000</v>
      </c>
      <c r="J56" s="36" t="s">
        <v>28</v>
      </c>
      <c r="K56" s="36" t="s">
        <v>29</v>
      </c>
      <c r="L56" s="12"/>
      <c r="M56" s="12" t="s">
        <v>52</v>
      </c>
      <c r="N56" s="18" t="s">
        <v>53</v>
      </c>
      <c r="O56" s="12" t="s">
        <v>55</v>
      </c>
    </row>
    <row r="57" spans="1:16" s="14" customFormat="1" ht="79.5" customHeight="1" x14ac:dyDescent="0.15">
      <c r="A57" s="30">
        <v>80111600</v>
      </c>
      <c r="B57" s="15" t="s">
        <v>50</v>
      </c>
      <c r="C57" s="36" t="s">
        <v>48</v>
      </c>
      <c r="D57" s="36" t="s">
        <v>48</v>
      </c>
      <c r="E57" s="12">
        <v>165</v>
      </c>
      <c r="F57" s="12" t="s">
        <v>51</v>
      </c>
      <c r="G57" s="37" t="s">
        <v>18</v>
      </c>
      <c r="H57" s="17">
        <v>26950000</v>
      </c>
      <c r="I57" s="19">
        <f t="shared" si="2"/>
        <v>26950000</v>
      </c>
      <c r="J57" s="36" t="s">
        <v>28</v>
      </c>
      <c r="K57" s="36" t="s">
        <v>29</v>
      </c>
      <c r="L57" s="12"/>
      <c r="M57" s="12" t="s">
        <v>52</v>
      </c>
      <c r="N57" s="18" t="s">
        <v>53</v>
      </c>
      <c r="O57" s="12" t="s">
        <v>54</v>
      </c>
    </row>
    <row r="58" spans="1:16" s="14" customFormat="1" ht="79.5" customHeight="1" x14ac:dyDescent="0.15">
      <c r="A58" s="30">
        <v>80111600</v>
      </c>
      <c r="B58" s="15" t="s">
        <v>50</v>
      </c>
      <c r="C58" s="36" t="s">
        <v>48</v>
      </c>
      <c r="D58" s="36" t="s">
        <v>48</v>
      </c>
      <c r="E58" s="12">
        <v>300</v>
      </c>
      <c r="F58" s="12" t="s">
        <v>51</v>
      </c>
      <c r="G58" s="37" t="s">
        <v>18</v>
      </c>
      <c r="H58" s="17">
        <v>50000000</v>
      </c>
      <c r="I58" s="19">
        <f t="shared" si="2"/>
        <v>50000000</v>
      </c>
      <c r="J58" s="36" t="s">
        <v>28</v>
      </c>
      <c r="K58" s="36" t="s">
        <v>29</v>
      </c>
      <c r="L58" s="12"/>
      <c r="M58" s="12" t="s">
        <v>52</v>
      </c>
      <c r="N58" s="18" t="s">
        <v>53</v>
      </c>
      <c r="O58" s="12" t="s">
        <v>55</v>
      </c>
      <c r="P58" s="63"/>
    </row>
    <row r="59" spans="1:16" s="14" customFormat="1" ht="74.25" customHeight="1" x14ac:dyDescent="0.15">
      <c r="A59" s="30">
        <v>80111600</v>
      </c>
      <c r="B59" s="15" t="s">
        <v>201</v>
      </c>
      <c r="C59" s="36" t="s">
        <v>48</v>
      </c>
      <c r="D59" s="36" t="s">
        <v>48</v>
      </c>
      <c r="E59" s="12">
        <v>300</v>
      </c>
      <c r="F59" s="12" t="s">
        <v>51</v>
      </c>
      <c r="G59" s="37" t="s">
        <v>18</v>
      </c>
      <c r="H59" s="17">
        <v>59000000</v>
      </c>
      <c r="I59" s="19">
        <f t="shared" si="2"/>
        <v>59000000</v>
      </c>
      <c r="J59" s="36" t="s">
        <v>28</v>
      </c>
      <c r="K59" s="36" t="s">
        <v>29</v>
      </c>
      <c r="L59" s="12"/>
      <c r="M59" s="12" t="s">
        <v>52</v>
      </c>
      <c r="N59" s="18" t="s">
        <v>53</v>
      </c>
      <c r="O59" s="12" t="s">
        <v>54</v>
      </c>
    </row>
    <row r="60" spans="1:16" s="14" customFormat="1" ht="75" customHeight="1" x14ac:dyDescent="0.15">
      <c r="A60" s="30">
        <v>80111600</v>
      </c>
      <c r="B60" s="15" t="s">
        <v>56</v>
      </c>
      <c r="C60" s="36" t="s">
        <v>48</v>
      </c>
      <c r="D60" s="36" t="s">
        <v>48</v>
      </c>
      <c r="E60" s="12">
        <v>300</v>
      </c>
      <c r="F60" s="12" t="s">
        <v>51</v>
      </c>
      <c r="G60" s="37" t="s">
        <v>18</v>
      </c>
      <c r="H60" s="17">
        <v>52000000</v>
      </c>
      <c r="I60" s="19">
        <f t="shared" si="2"/>
        <v>52000000</v>
      </c>
      <c r="J60" s="36" t="s">
        <v>28</v>
      </c>
      <c r="K60" s="36" t="s">
        <v>29</v>
      </c>
      <c r="L60" s="12"/>
      <c r="M60" s="12" t="s">
        <v>52</v>
      </c>
      <c r="N60" s="18" t="s">
        <v>53</v>
      </c>
      <c r="O60" s="12" t="s">
        <v>54</v>
      </c>
    </row>
    <row r="61" spans="1:16" s="14" customFormat="1" ht="75" customHeight="1" x14ac:dyDescent="0.15">
      <c r="A61" s="30">
        <v>80111600</v>
      </c>
      <c r="B61" s="15" t="s">
        <v>56</v>
      </c>
      <c r="C61" s="36" t="s">
        <v>48</v>
      </c>
      <c r="D61" s="36" t="s">
        <v>48</v>
      </c>
      <c r="E61" s="12">
        <v>300</v>
      </c>
      <c r="F61" s="12" t="s">
        <v>51</v>
      </c>
      <c r="G61" s="37" t="s">
        <v>18</v>
      </c>
      <c r="H61" s="17">
        <v>52000000</v>
      </c>
      <c r="I61" s="19">
        <f t="shared" si="2"/>
        <v>52000000</v>
      </c>
      <c r="J61" s="36" t="s">
        <v>28</v>
      </c>
      <c r="K61" s="36" t="s">
        <v>29</v>
      </c>
      <c r="L61" s="12"/>
      <c r="M61" s="12" t="s">
        <v>52</v>
      </c>
      <c r="N61" s="18" t="s">
        <v>53</v>
      </c>
      <c r="O61" s="12" t="s">
        <v>54</v>
      </c>
    </row>
    <row r="62" spans="1:16" s="14" customFormat="1" ht="96.75" customHeight="1" x14ac:dyDescent="0.15">
      <c r="A62" s="30">
        <v>80111600</v>
      </c>
      <c r="B62" s="15" t="s">
        <v>56</v>
      </c>
      <c r="C62" s="36" t="s">
        <v>48</v>
      </c>
      <c r="D62" s="36" t="s">
        <v>48</v>
      </c>
      <c r="E62" s="12">
        <v>120</v>
      </c>
      <c r="F62" s="12" t="s">
        <v>51</v>
      </c>
      <c r="G62" s="37" t="s">
        <v>18</v>
      </c>
      <c r="H62" s="17">
        <v>18800000</v>
      </c>
      <c r="I62" s="19">
        <f>H62</f>
        <v>18800000</v>
      </c>
      <c r="J62" s="36" t="s">
        <v>28</v>
      </c>
      <c r="K62" s="36" t="s">
        <v>29</v>
      </c>
      <c r="L62" s="12"/>
      <c r="M62" s="12" t="s">
        <v>52</v>
      </c>
      <c r="N62" s="18" t="s">
        <v>53</v>
      </c>
      <c r="O62" s="12" t="s">
        <v>54</v>
      </c>
    </row>
    <row r="63" spans="1:16" s="14" customFormat="1" ht="91.5" customHeight="1" x14ac:dyDescent="0.15">
      <c r="A63" s="30">
        <v>80111600</v>
      </c>
      <c r="B63" s="15" t="s">
        <v>56</v>
      </c>
      <c r="C63" s="36" t="s">
        <v>48</v>
      </c>
      <c r="D63" s="36" t="s">
        <v>48</v>
      </c>
      <c r="E63" s="12">
        <v>150</v>
      </c>
      <c r="F63" s="12" t="s">
        <v>51</v>
      </c>
      <c r="G63" s="37" t="s">
        <v>18</v>
      </c>
      <c r="H63" s="17">
        <v>23500000</v>
      </c>
      <c r="I63" s="19">
        <f>H63</f>
        <v>23500000</v>
      </c>
      <c r="J63" s="36" t="s">
        <v>28</v>
      </c>
      <c r="K63" s="36" t="s">
        <v>29</v>
      </c>
      <c r="L63" s="12"/>
      <c r="M63" s="12" t="s">
        <v>52</v>
      </c>
      <c r="N63" s="18" t="s">
        <v>53</v>
      </c>
      <c r="O63" s="12" t="s">
        <v>54</v>
      </c>
    </row>
    <row r="64" spans="1:16" s="14" customFormat="1" ht="91.5" customHeight="1" x14ac:dyDescent="0.15">
      <c r="A64" s="30">
        <v>80111600</v>
      </c>
      <c r="B64" s="15" t="s">
        <v>56</v>
      </c>
      <c r="C64" s="36" t="s">
        <v>48</v>
      </c>
      <c r="D64" s="36" t="s">
        <v>48</v>
      </c>
      <c r="E64" s="12">
        <v>120</v>
      </c>
      <c r="F64" s="12" t="s">
        <v>51</v>
      </c>
      <c r="G64" s="37" t="s">
        <v>18</v>
      </c>
      <c r="H64" s="17">
        <v>18800000</v>
      </c>
      <c r="I64" s="19">
        <f>H64</f>
        <v>18800000</v>
      </c>
      <c r="J64" s="36" t="s">
        <v>28</v>
      </c>
      <c r="K64" s="36" t="s">
        <v>29</v>
      </c>
      <c r="L64" s="12"/>
      <c r="M64" s="12" t="s">
        <v>52</v>
      </c>
      <c r="N64" s="18" t="s">
        <v>53</v>
      </c>
      <c r="O64" s="12" t="s">
        <v>54</v>
      </c>
    </row>
    <row r="65" spans="1:15" s="14" customFormat="1" ht="90.75" customHeight="1" x14ac:dyDescent="0.15">
      <c r="A65" s="30">
        <v>80111600</v>
      </c>
      <c r="B65" s="15" t="s">
        <v>56</v>
      </c>
      <c r="C65" s="36" t="s">
        <v>48</v>
      </c>
      <c r="D65" s="36" t="s">
        <v>48</v>
      </c>
      <c r="E65" s="12">
        <v>165</v>
      </c>
      <c r="F65" s="12" t="s">
        <v>51</v>
      </c>
      <c r="G65" s="37" t="s">
        <v>18</v>
      </c>
      <c r="H65" s="17">
        <v>25850000</v>
      </c>
      <c r="I65" s="19">
        <f>H65</f>
        <v>25850000</v>
      </c>
      <c r="J65" s="36" t="s">
        <v>28</v>
      </c>
      <c r="K65" s="36" t="s">
        <v>29</v>
      </c>
      <c r="L65" s="12"/>
      <c r="M65" s="12" t="s">
        <v>52</v>
      </c>
      <c r="N65" s="18" t="s">
        <v>53</v>
      </c>
      <c r="O65" s="12" t="s">
        <v>54</v>
      </c>
    </row>
    <row r="66" spans="1:15" s="14" customFormat="1" ht="90" customHeight="1" x14ac:dyDescent="0.15">
      <c r="A66" s="30">
        <v>80111600</v>
      </c>
      <c r="B66" s="15" t="s">
        <v>56</v>
      </c>
      <c r="C66" s="36" t="s">
        <v>48</v>
      </c>
      <c r="D66" s="36" t="s">
        <v>48</v>
      </c>
      <c r="E66" s="12">
        <v>120</v>
      </c>
      <c r="F66" s="12" t="s">
        <v>51</v>
      </c>
      <c r="G66" s="37" t="s">
        <v>18</v>
      </c>
      <c r="H66" s="17">
        <v>19200000</v>
      </c>
      <c r="I66" s="19">
        <f>H66</f>
        <v>19200000</v>
      </c>
      <c r="J66" s="36" t="s">
        <v>28</v>
      </c>
      <c r="K66" s="36" t="s">
        <v>29</v>
      </c>
      <c r="L66" s="12"/>
      <c r="M66" s="12" t="s">
        <v>52</v>
      </c>
      <c r="N66" s="18" t="s">
        <v>53</v>
      </c>
      <c r="O66" s="12" t="s">
        <v>54</v>
      </c>
    </row>
    <row r="67" spans="1:15" s="14" customFormat="1" ht="90" customHeight="1" x14ac:dyDescent="0.15">
      <c r="A67" s="30">
        <v>80111600</v>
      </c>
      <c r="B67" s="15" t="s">
        <v>56</v>
      </c>
      <c r="C67" s="36" t="s">
        <v>48</v>
      </c>
      <c r="D67" s="36" t="s">
        <v>48</v>
      </c>
      <c r="E67" s="12">
        <v>120</v>
      </c>
      <c r="F67" s="12" t="s">
        <v>51</v>
      </c>
      <c r="G67" s="37" t="s">
        <v>18</v>
      </c>
      <c r="H67" s="17">
        <v>19200000</v>
      </c>
      <c r="I67" s="19">
        <f t="shared" ref="I67:I70" si="3">H67</f>
        <v>19200000</v>
      </c>
      <c r="J67" s="36" t="s">
        <v>28</v>
      </c>
      <c r="K67" s="36" t="s">
        <v>29</v>
      </c>
      <c r="L67" s="12"/>
      <c r="M67" s="12" t="s">
        <v>52</v>
      </c>
      <c r="N67" s="18" t="s">
        <v>53</v>
      </c>
      <c r="O67" s="12" t="s">
        <v>54</v>
      </c>
    </row>
    <row r="68" spans="1:15" s="14" customFormat="1" ht="90" customHeight="1" x14ac:dyDescent="0.15">
      <c r="A68" s="30">
        <v>80111600</v>
      </c>
      <c r="B68" s="15" t="s">
        <v>56</v>
      </c>
      <c r="C68" s="36" t="s">
        <v>48</v>
      </c>
      <c r="D68" s="36" t="s">
        <v>48</v>
      </c>
      <c r="E68" s="12">
        <v>120</v>
      </c>
      <c r="F68" s="12" t="s">
        <v>51</v>
      </c>
      <c r="G68" s="37" t="s">
        <v>18</v>
      </c>
      <c r="H68" s="17">
        <v>19200000</v>
      </c>
      <c r="I68" s="19">
        <f t="shared" si="3"/>
        <v>19200000</v>
      </c>
      <c r="J68" s="36" t="s">
        <v>28</v>
      </c>
      <c r="K68" s="36" t="s">
        <v>29</v>
      </c>
      <c r="L68" s="12"/>
      <c r="M68" s="12" t="s">
        <v>52</v>
      </c>
      <c r="N68" s="18" t="s">
        <v>53</v>
      </c>
      <c r="O68" s="12" t="s">
        <v>54</v>
      </c>
    </row>
    <row r="69" spans="1:15" s="14" customFormat="1" ht="90" customHeight="1" x14ac:dyDescent="0.15">
      <c r="A69" s="30">
        <v>80111600</v>
      </c>
      <c r="B69" s="15" t="s">
        <v>56</v>
      </c>
      <c r="C69" s="36" t="s">
        <v>48</v>
      </c>
      <c r="D69" s="36" t="s">
        <v>48</v>
      </c>
      <c r="E69" s="12">
        <v>120</v>
      </c>
      <c r="F69" s="12" t="s">
        <v>51</v>
      </c>
      <c r="G69" s="37" t="s">
        <v>18</v>
      </c>
      <c r="H69" s="17">
        <v>19200000</v>
      </c>
      <c r="I69" s="19">
        <f t="shared" si="3"/>
        <v>19200000</v>
      </c>
      <c r="J69" s="36" t="s">
        <v>28</v>
      </c>
      <c r="K69" s="36" t="s">
        <v>29</v>
      </c>
      <c r="L69" s="12"/>
      <c r="M69" s="12" t="s">
        <v>52</v>
      </c>
      <c r="N69" s="18" t="s">
        <v>53</v>
      </c>
      <c r="O69" s="12" t="s">
        <v>54</v>
      </c>
    </row>
    <row r="70" spans="1:15" s="14" customFormat="1" ht="90" customHeight="1" x14ac:dyDescent="0.15">
      <c r="A70" s="30">
        <v>80111600</v>
      </c>
      <c r="B70" s="15" t="s">
        <v>56</v>
      </c>
      <c r="C70" s="36" t="s">
        <v>48</v>
      </c>
      <c r="D70" s="36" t="s">
        <v>48</v>
      </c>
      <c r="E70" s="12">
        <v>150</v>
      </c>
      <c r="F70" s="12" t="s">
        <v>51</v>
      </c>
      <c r="G70" s="37" t="s">
        <v>18</v>
      </c>
      <c r="H70" s="17">
        <v>24000000</v>
      </c>
      <c r="I70" s="19">
        <f t="shared" si="3"/>
        <v>24000000</v>
      </c>
      <c r="J70" s="36" t="s">
        <v>28</v>
      </c>
      <c r="K70" s="36" t="s">
        <v>29</v>
      </c>
      <c r="L70" s="12"/>
      <c r="M70" s="12" t="s">
        <v>52</v>
      </c>
      <c r="N70" s="18" t="s">
        <v>53</v>
      </c>
      <c r="O70" s="12" t="s">
        <v>54</v>
      </c>
    </row>
    <row r="71" spans="1:15" s="14" customFormat="1" ht="90" customHeight="1" x14ac:dyDescent="0.15">
      <c r="A71" s="30">
        <v>80111600</v>
      </c>
      <c r="B71" s="15" t="s">
        <v>56</v>
      </c>
      <c r="C71" s="36" t="s">
        <v>48</v>
      </c>
      <c r="D71" s="36" t="s">
        <v>48</v>
      </c>
      <c r="E71" s="12">
        <v>150</v>
      </c>
      <c r="F71" s="12" t="s">
        <v>51</v>
      </c>
      <c r="G71" s="37" t="s">
        <v>18</v>
      </c>
      <c r="H71" s="17">
        <v>24000000</v>
      </c>
      <c r="I71" s="19">
        <f>H71</f>
        <v>24000000</v>
      </c>
      <c r="J71" s="36" t="s">
        <v>28</v>
      </c>
      <c r="K71" s="36" t="s">
        <v>29</v>
      </c>
      <c r="L71" s="12"/>
      <c r="M71" s="12" t="s">
        <v>52</v>
      </c>
      <c r="N71" s="18" t="s">
        <v>53</v>
      </c>
      <c r="O71" s="12" t="s">
        <v>54</v>
      </c>
    </row>
    <row r="72" spans="1:15" s="14" customFormat="1" ht="90" customHeight="1" x14ac:dyDescent="0.15">
      <c r="A72" s="30">
        <v>80111600</v>
      </c>
      <c r="B72" s="15" t="s">
        <v>56</v>
      </c>
      <c r="C72" s="36" t="s">
        <v>48</v>
      </c>
      <c r="D72" s="36" t="s">
        <v>48</v>
      </c>
      <c r="E72" s="12">
        <v>150</v>
      </c>
      <c r="F72" s="12" t="s">
        <v>51</v>
      </c>
      <c r="G72" s="37" t="s">
        <v>18</v>
      </c>
      <c r="H72" s="17">
        <v>24000000</v>
      </c>
      <c r="I72" s="19">
        <f t="shared" ref="I72:I79" si="4">H72</f>
        <v>24000000</v>
      </c>
      <c r="J72" s="36" t="s">
        <v>28</v>
      </c>
      <c r="K72" s="36" t="s">
        <v>29</v>
      </c>
      <c r="L72" s="12"/>
      <c r="M72" s="12" t="s">
        <v>52</v>
      </c>
      <c r="N72" s="18" t="s">
        <v>53</v>
      </c>
      <c r="O72" s="12" t="s">
        <v>54</v>
      </c>
    </row>
    <row r="73" spans="1:15" s="14" customFormat="1" ht="90" customHeight="1" x14ac:dyDescent="0.15">
      <c r="A73" s="30">
        <v>80111600</v>
      </c>
      <c r="B73" s="15" t="s">
        <v>56</v>
      </c>
      <c r="C73" s="36" t="s">
        <v>48</v>
      </c>
      <c r="D73" s="36" t="s">
        <v>48</v>
      </c>
      <c r="E73" s="12">
        <v>150</v>
      </c>
      <c r="F73" s="12" t="s">
        <v>51</v>
      </c>
      <c r="G73" s="37" t="s">
        <v>18</v>
      </c>
      <c r="H73" s="17">
        <v>24000000</v>
      </c>
      <c r="I73" s="19">
        <f t="shared" si="4"/>
        <v>24000000</v>
      </c>
      <c r="J73" s="36" t="s">
        <v>28</v>
      </c>
      <c r="K73" s="36" t="s">
        <v>29</v>
      </c>
      <c r="L73" s="12"/>
      <c r="M73" s="12" t="s">
        <v>52</v>
      </c>
      <c r="N73" s="18" t="s">
        <v>53</v>
      </c>
      <c r="O73" s="12" t="s">
        <v>54</v>
      </c>
    </row>
    <row r="74" spans="1:15" s="14" customFormat="1" ht="90" customHeight="1" x14ac:dyDescent="0.15">
      <c r="A74" s="30">
        <v>80111600</v>
      </c>
      <c r="B74" s="15" t="s">
        <v>56</v>
      </c>
      <c r="C74" s="36" t="s">
        <v>48</v>
      </c>
      <c r="D74" s="36" t="s">
        <v>48</v>
      </c>
      <c r="E74" s="12">
        <v>120</v>
      </c>
      <c r="F74" s="12" t="s">
        <v>51</v>
      </c>
      <c r="G74" s="37" t="s">
        <v>18</v>
      </c>
      <c r="H74" s="17">
        <v>20000000</v>
      </c>
      <c r="I74" s="19">
        <f t="shared" si="4"/>
        <v>20000000</v>
      </c>
      <c r="J74" s="36" t="s">
        <v>28</v>
      </c>
      <c r="K74" s="36" t="s">
        <v>29</v>
      </c>
      <c r="L74" s="12"/>
      <c r="M74" s="12" t="s">
        <v>52</v>
      </c>
      <c r="N74" s="18" t="s">
        <v>53</v>
      </c>
      <c r="O74" s="12" t="s">
        <v>54</v>
      </c>
    </row>
    <row r="75" spans="1:15" s="14" customFormat="1" ht="90" customHeight="1" x14ac:dyDescent="0.15">
      <c r="A75" s="30">
        <v>80111600</v>
      </c>
      <c r="B75" s="15" t="s">
        <v>56</v>
      </c>
      <c r="C75" s="36" t="s">
        <v>48</v>
      </c>
      <c r="D75" s="36" t="s">
        <v>48</v>
      </c>
      <c r="E75" s="12">
        <v>120</v>
      </c>
      <c r="F75" s="12" t="s">
        <v>51</v>
      </c>
      <c r="G75" s="37" t="s">
        <v>18</v>
      </c>
      <c r="H75" s="17">
        <v>20000000</v>
      </c>
      <c r="I75" s="19">
        <f t="shared" si="4"/>
        <v>20000000</v>
      </c>
      <c r="J75" s="36" t="s">
        <v>28</v>
      </c>
      <c r="K75" s="36" t="s">
        <v>29</v>
      </c>
      <c r="L75" s="12"/>
      <c r="M75" s="12" t="s">
        <v>52</v>
      </c>
      <c r="N75" s="18" t="s">
        <v>53</v>
      </c>
      <c r="O75" s="12" t="s">
        <v>54</v>
      </c>
    </row>
    <row r="76" spans="1:15" s="14" customFormat="1" ht="90" customHeight="1" x14ac:dyDescent="0.15">
      <c r="A76" s="30">
        <v>80111600</v>
      </c>
      <c r="B76" s="15" t="s">
        <v>56</v>
      </c>
      <c r="C76" s="36" t="s">
        <v>48</v>
      </c>
      <c r="D76" s="36" t="s">
        <v>48</v>
      </c>
      <c r="E76" s="12">
        <v>150</v>
      </c>
      <c r="F76" s="12" t="s">
        <v>51</v>
      </c>
      <c r="G76" s="37" t="s">
        <v>18</v>
      </c>
      <c r="H76" s="17">
        <v>25000000</v>
      </c>
      <c r="I76" s="19">
        <f t="shared" si="4"/>
        <v>25000000</v>
      </c>
      <c r="J76" s="36" t="s">
        <v>28</v>
      </c>
      <c r="K76" s="36" t="s">
        <v>29</v>
      </c>
      <c r="L76" s="12"/>
      <c r="M76" s="12" t="s">
        <v>52</v>
      </c>
      <c r="N76" s="18" t="s">
        <v>53</v>
      </c>
      <c r="O76" s="12" t="s">
        <v>54</v>
      </c>
    </row>
    <row r="77" spans="1:15" s="14" customFormat="1" ht="90" customHeight="1" x14ac:dyDescent="0.15">
      <c r="A77" s="30">
        <v>80111600</v>
      </c>
      <c r="B77" s="15" t="s">
        <v>56</v>
      </c>
      <c r="C77" s="36" t="s">
        <v>25</v>
      </c>
      <c r="D77" s="36" t="s">
        <v>25</v>
      </c>
      <c r="E77" s="12">
        <v>150</v>
      </c>
      <c r="F77" s="12" t="s">
        <v>51</v>
      </c>
      <c r="G77" s="37" t="s">
        <v>18</v>
      </c>
      <c r="H77" s="17">
        <v>25000000</v>
      </c>
      <c r="I77" s="19">
        <f t="shared" si="4"/>
        <v>25000000</v>
      </c>
      <c r="J77" s="36" t="s">
        <v>28</v>
      </c>
      <c r="K77" s="36" t="s">
        <v>29</v>
      </c>
      <c r="L77" s="12"/>
      <c r="M77" s="12" t="s">
        <v>52</v>
      </c>
      <c r="N77" s="18" t="s">
        <v>53</v>
      </c>
      <c r="O77" s="12" t="s">
        <v>54</v>
      </c>
    </row>
    <row r="78" spans="1:15" s="14" customFormat="1" ht="90" customHeight="1" x14ac:dyDescent="0.15">
      <c r="A78" s="30">
        <v>80111600</v>
      </c>
      <c r="B78" s="15" t="s">
        <v>56</v>
      </c>
      <c r="C78" s="36" t="s">
        <v>48</v>
      </c>
      <c r="D78" s="36" t="s">
        <v>48</v>
      </c>
      <c r="E78" s="12">
        <v>300</v>
      </c>
      <c r="F78" s="12" t="s">
        <v>51</v>
      </c>
      <c r="G78" s="37" t="s">
        <v>18</v>
      </c>
      <c r="H78" s="17">
        <v>50000000</v>
      </c>
      <c r="I78" s="19">
        <f t="shared" si="4"/>
        <v>50000000</v>
      </c>
      <c r="J78" s="36" t="s">
        <v>28</v>
      </c>
      <c r="K78" s="36" t="s">
        <v>29</v>
      </c>
      <c r="L78" s="12"/>
      <c r="M78" s="12" t="s">
        <v>52</v>
      </c>
      <c r="N78" s="18" t="s">
        <v>53</v>
      </c>
      <c r="O78" s="12" t="s">
        <v>54</v>
      </c>
    </row>
    <row r="79" spans="1:15" s="14" customFormat="1" ht="90" customHeight="1" x14ac:dyDescent="0.15">
      <c r="A79" s="30">
        <v>80111600</v>
      </c>
      <c r="B79" s="15" t="s">
        <v>56</v>
      </c>
      <c r="C79" s="36" t="s">
        <v>48</v>
      </c>
      <c r="D79" s="36" t="s">
        <v>48</v>
      </c>
      <c r="E79" s="12">
        <v>120</v>
      </c>
      <c r="F79" s="12" t="s">
        <v>51</v>
      </c>
      <c r="G79" s="37" t="s">
        <v>18</v>
      </c>
      <c r="H79" s="17">
        <v>20800000</v>
      </c>
      <c r="I79" s="19">
        <f t="shared" si="4"/>
        <v>20800000</v>
      </c>
      <c r="J79" s="36" t="s">
        <v>28</v>
      </c>
      <c r="K79" s="36" t="s">
        <v>29</v>
      </c>
      <c r="L79" s="12"/>
      <c r="M79" s="12" t="s">
        <v>52</v>
      </c>
      <c r="N79" s="18" t="s">
        <v>53</v>
      </c>
      <c r="O79" s="12" t="s">
        <v>54</v>
      </c>
    </row>
    <row r="80" spans="1:15" s="14" customFormat="1" ht="90" customHeight="1" x14ac:dyDescent="0.15">
      <c r="A80" s="30">
        <v>80111600</v>
      </c>
      <c r="B80" s="15" t="s">
        <v>56</v>
      </c>
      <c r="C80" s="36" t="s">
        <v>48</v>
      </c>
      <c r="D80" s="36" t="s">
        <v>48</v>
      </c>
      <c r="E80" s="12">
        <v>120</v>
      </c>
      <c r="F80" s="12" t="s">
        <v>51</v>
      </c>
      <c r="G80" s="37" t="s">
        <v>18</v>
      </c>
      <c r="H80" s="17">
        <v>20800000</v>
      </c>
      <c r="I80" s="19">
        <f>H80</f>
        <v>20800000</v>
      </c>
      <c r="J80" s="36" t="s">
        <v>28</v>
      </c>
      <c r="K80" s="36" t="s">
        <v>29</v>
      </c>
      <c r="L80" s="12"/>
      <c r="M80" s="12" t="s">
        <v>52</v>
      </c>
      <c r="N80" s="18" t="s">
        <v>53</v>
      </c>
      <c r="O80" s="12" t="s">
        <v>54</v>
      </c>
    </row>
    <row r="81" spans="1:17" s="14" customFormat="1" ht="90" customHeight="1" x14ac:dyDescent="0.15">
      <c r="A81" s="30">
        <v>80111600</v>
      </c>
      <c r="B81" s="15" t="s">
        <v>56</v>
      </c>
      <c r="C81" s="36" t="s">
        <v>48</v>
      </c>
      <c r="D81" s="36" t="s">
        <v>48</v>
      </c>
      <c r="E81" s="12">
        <v>120</v>
      </c>
      <c r="F81" s="12" t="s">
        <v>51</v>
      </c>
      <c r="G81" s="37" t="s">
        <v>18</v>
      </c>
      <c r="H81" s="17">
        <v>20800000</v>
      </c>
      <c r="I81" s="19">
        <f t="shared" ref="I81:I91" si="5">H81</f>
        <v>20800000</v>
      </c>
      <c r="J81" s="36" t="s">
        <v>28</v>
      </c>
      <c r="K81" s="36" t="s">
        <v>29</v>
      </c>
      <c r="L81" s="12"/>
      <c r="M81" s="12" t="s">
        <v>52</v>
      </c>
      <c r="N81" s="18" t="s">
        <v>53</v>
      </c>
      <c r="O81" s="12" t="s">
        <v>54</v>
      </c>
    </row>
    <row r="82" spans="1:17" s="14" customFormat="1" ht="90" customHeight="1" x14ac:dyDescent="0.15">
      <c r="A82" s="30">
        <v>80111600</v>
      </c>
      <c r="B82" s="15" t="s">
        <v>56</v>
      </c>
      <c r="C82" s="36" t="s">
        <v>48</v>
      </c>
      <c r="D82" s="36" t="s">
        <v>48</v>
      </c>
      <c r="E82" s="12">
        <v>150</v>
      </c>
      <c r="F82" s="12" t="s">
        <v>51</v>
      </c>
      <c r="G82" s="37" t="s">
        <v>18</v>
      </c>
      <c r="H82" s="17">
        <v>26000000</v>
      </c>
      <c r="I82" s="19">
        <f t="shared" si="5"/>
        <v>26000000</v>
      </c>
      <c r="J82" s="36" t="s">
        <v>28</v>
      </c>
      <c r="K82" s="36" t="s">
        <v>29</v>
      </c>
      <c r="L82" s="12"/>
      <c r="M82" s="12" t="s">
        <v>52</v>
      </c>
      <c r="N82" s="18" t="s">
        <v>53</v>
      </c>
      <c r="O82" s="12" t="s">
        <v>54</v>
      </c>
    </row>
    <row r="83" spans="1:17" s="14" customFormat="1" ht="90" customHeight="1" x14ac:dyDescent="0.15">
      <c r="A83" s="30">
        <v>80111600</v>
      </c>
      <c r="B83" s="15" t="s">
        <v>56</v>
      </c>
      <c r="C83" s="36" t="s">
        <v>48</v>
      </c>
      <c r="D83" s="36" t="s">
        <v>48</v>
      </c>
      <c r="E83" s="12">
        <v>150</v>
      </c>
      <c r="F83" s="12" t="s">
        <v>51</v>
      </c>
      <c r="G83" s="37" t="s">
        <v>18</v>
      </c>
      <c r="H83" s="17">
        <v>26000000</v>
      </c>
      <c r="I83" s="19">
        <f t="shared" si="5"/>
        <v>26000000</v>
      </c>
      <c r="J83" s="36" t="s">
        <v>28</v>
      </c>
      <c r="K83" s="36" t="s">
        <v>29</v>
      </c>
      <c r="L83" s="12"/>
      <c r="M83" s="12" t="s">
        <v>52</v>
      </c>
      <c r="N83" s="18" t="s">
        <v>53</v>
      </c>
      <c r="O83" s="12" t="s">
        <v>54</v>
      </c>
    </row>
    <row r="84" spans="1:17" s="14" customFormat="1" ht="90" customHeight="1" x14ac:dyDescent="0.15">
      <c r="A84" s="30">
        <v>80111600</v>
      </c>
      <c r="B84" s="15" t="s">
        <v>56</v>
      </c>
      <c r="C84" s="36" t="s">
        <v>48</v>
      </c>
      <c r="D84" s="36" t="s">
        <v>48</v>
      </c>
      <c r="E84" s="12">
        <v>150</v>
      </c>
      <c r="F84" s="12" t="s">
        <v>51</v>
      </c>
      <c r="G84" s="37" t="s">
        <v>18</v>
      </c>
      <c r="H84" s="17">
        <v>26000000</v>
      </c>
      <c r="I84" s="19">
        <f t="shared" si="5"/>
        <v>26000000</v>
      </c>
      <c r="J84" s="36" t="s">
        <v>28</v>
      </c>
      <c r="K84" s="36" t="s">
        <v>29</v>
      </c>
      <c r="L84" s="12"/>
      <c r="M84" s="12" t="s">
        <v>52</v>
      </c>
      <c r="N84" s="18" t="s">
        <v>53</v>
      </c>
      <c r="O84" s="12" t="s">
        <v>54</v>
      </c>
    </row>
    <row r="85" spans="1:17" s="14" customFormat="1" ht="90" customHeight="1" x14ac:dyDescent="0.15">
      <c r="A85" s="30">
        <v>80111600</v>
      </c>
      <c r="B85" s="15" t="s">
        <v>56</v>
      </c>
      <c r="C85" s="36" t="s">
        <v>48</v>
      </c>
      <c r="D85" s="36" t="s">
        <v>48</v>
      </c>
      <c r="E85" s="12">
        <v>120</v>
      </c>
      <c r="F85" s="12" t="s">
        <v>51</v>
      </c>
      <c r="G85" s="37" t="s">
        <v>18</v>
      </c>
      <c r="H85" s="17">
        <v>20800000</v>
      </c>
      <c r="I85" s="19">
        <f t="shared" si="5"/>
        <v>20800000</v>
      </c>
      <c r="J85" s="36" t="s">
        <v>28</v>
      </c>
      <c r="K85" s="36" t="s">
        <v>29</v>
      </c>
      <c r="L85" s="12"/>
      <c r="M85" s="12" t="s">
        <v>52</v>
      </c>
      <c r="N85" s="18" t="s">
        <v>53</v>
      </c>
      <c r="O85" s="18" t="s">
        <v>54</v>
      </c>
    </row>
    <row r="86" spans="1:17" s="14" customFormat="1" ht="90" customHeight="1" x14ac:dyDescent="0.15">
      <c r="A86" s="30">
        <v>80111600</v>
      </c>
      <c r="B86" s="15" t="s">
        <v>56</v>
      </c>
      <c r="C86" s="36" t="s">
        <v>48</v>
      </c>
      <c r="D86" s="36" t="s">
        <v>48</v>
      </c>
      <c r="E86" s="12">
        <v>165</v>
      </c>
      <c r="F86" s="12" t="s">
        <v>51</v>
      </c>
      <c r="G86" s="37" t="s">
        <v>18</v>
      </c>
      <c r="H86" s="17">
        <v>28600000</v>
      </c>
      <c r="I86" s="19">
        <f t="shared" si="5"/>
        <v>28600000</v>
      </c>
      <c r="J86" s="36" t="s">
        <v>28</v>
      </c>
      <c r="K86" s="36" t="s">
        <v>29</v>
      </c>
      <c r="L86" s="12"/>
      <c r="M86" s="12" t="s">
        <v>52</v>
      </c>
      <c r="N86" s="18" t="s">
        <v>53</v>
      </c>
      <c r="O86" s="12" t="s">
        <v>54</v>
      </c>
      <c r="Q86" s="64"/>
    </row>
    <row r="87" spans="1:17" s="14" customFormat="1" ht="78.75" customHeight="1" x14ac:dyDescent="0.15">
      <c r="A87" s="30">
        <v>80111600</v>
      </c>
      <c r="B87" s="15" t="s">
        <v>58</v>
      </c>
      <c r="C87" s="36" t="s">
        <v>48</v>
      </c>
      <c r="D87" s="36" t="s">
        <v>48</v>
      </c>
      <c r="E87" s="12">
        <v>300</v>
      </c>
      <c r="F87" s="12" t="s">
        <v>51</v>
      </c>
      <c r="G87" s="37" t="s">
        <v>18</v>
      </c>
      <c r="H87" s="17">
        <v>60000000</v>
      </c>
      <c r="I87" s="19">
        <f t="shared" si="5"/>
        <v>60000000</v>
      </c>
      <c r="J87" s="36" t="s">
        <v>28</v>
      </c>
      <c r="K87" s="36" t="s">
        <v>29</v>
      </c>
      <c r="L87" s="12"/>
      <c r="M87" s="12" t="s">
        <v>52</v>
      </c>
      <c r="N87" s="18" t="s">
        <v>53</v>
      </c>
      <c r="O87" s="12" t="s">
        <v>57</v>
      </c>
    </row>
    <row r="88" spans="1:17" s="14" customFormat="1" ht="78.75" customHeight="1" x14ac:dyDescent="0.15">
      <c r="A88" s="30">
        <v>80111600</v>
      </c>
      <c r="B88" s="15" t="s">
        <v>58</v>
      </c>
      <c r="C88" s="36" t="s">
        <v>48</v>
      </c>
      <c r="D88" s="36" t="s">
        <v>48</v>
      </c>
      <c r="E88" s="12">
        <v>300</v>
      </c>
      <c r="F88" s="12" t="s">
        <v>51</v>
      </c>
      <c r="G88" s="37" t="s">
        <v>18</v>
      </c>
      <c r="H88" s="17">
        <v>60000000</v>
      </c>
      <c r="I88" s="19">
        <f t="shared" si="5"/>
        <v>60000000</v>
      </c>
      <c r="J88" s="36" t="s">
        <v>28</v>
      </c>
      <c r="K88" s="36" t="s">
        <v>29</v>
      </c>
      <c r="L88" s="12"/>
      <c r="M88" s="12" t="s">
        <v>52</v>
      </c>
      <c r="N88" s="18" t="s">
        <v>53</v>
      </c>
      <c r="O88" s="12" t="s">
        <v>57</v>
      </c>
    </row>
    <row r="89" spans="1:17" s="14" customFormat="1" ht="78.75" customHeight="1" x14ac:dyDescent="0.15">
      <c r="A89" s="30">
        <v>80111600</v>
      </c>
      <c r="B89" s="15" t="s">
        <v>58</v>
      </c>
      <c r="C89" s="36" t="s">
        <v>48</v>
      </c>
      <c r="D89" s="36" t="s">
        <v>48</v>
      </c>
      <c r="E89" s="12">
        <v>120</v>
      </c>
      <c r="F89" s="12" t="s">
        <v>51</v>
      </c>
      <c r="G89" s="37" t="s">
        <v>18</v>
      </c>
      <c r="H89" s="17">
        <f>20000000+2250000</f>
        <v>22250000</v>
      </c>
      <c r="I89" s="19">
        <f t="shared" si="5"/>
        <v>22250000</v>
      </c>
      <c r="J89" s="36" t="s">
        <v>28</v>
      </c>
      <c r="K89" s="36" t="s">
        <v>29</v>
      </c>
      <c r="L89" s="12"/>
      <c r="M89" s="12" t="s">
        <v>52</v>
      </c>
      <c r="N89" s="18" t="s">
        <v>53</v>
      </c>
      <c r="O89" s="12" t="s">
        <v>57</v>
      </c>
    </row>
    <row r="90" spans="1:17" s="14" customFormat="1" ht="78.75" customHeight="1" x14ac:dyDescent="0.15">
      <c r="A90" s="30">
        <v>80111600</v>
      </c>
      <c r="B90" s="15" t="s">
        <v>58</v>
      </c>
      <c r="C90" s="36" t="s">
        <v>48</v>
      </c>
      <c r="D90" s="36" t="s">
        <v>48</v>
      </c>
      <c r="E90" s="12">
        <v>150</v>
      </c>
      <c r="F90" s="12" t="s">
        <v>51</v>
      </c>
      <c r="G90" s="37" t="s">
        <v>18</v>
      </c>
      <c r="H90" s="17">
        <v>25000000</v>
      </c>
      <c r="I90" s="19">
        <f t="shared" si="5"/>
        <v>25000000</v>
      </c>
      <c r="J90" s="36" t="s">
        <v>28</v>
      </c>
      <c r="K90" s="36" t="s">
        <v>29</v>
      </c>
      <c r="L90" s="12"/>
      <c r="M90" s="12" t="s">
        <v>52</v>
      </c>
      <c r="N90" s="18" t="s">
        <v>53</v>
      </c>
      <c r="O90" s="12" t="s">
        <v>57</v>
      </c>
    </row>
    <row r="91" spans="1:17" s="14" customFormat="1" ht="75.75" customHeight="1" x14ac:dyDescent="0.15">
      <c r="A91" s="30">
        <v>80111600</v>
      </c>
      <c r="B91" s="15" t="s">
        <v>59</v>
      </c>
      <c r="C91" s="36" t="s">
        <v>48</v>
      </c>
      <c r="D91" s="36" t="s">
        <v>48</v>
      </c>
      <c r="E91" s="12">
        <v>300</v>
      </c>
      <c r="F91" s="12" t="s">
        <v>51</v>
      </c>
      <c r="G91" s="37" t="s">
        <v>18</v>
      </c>
      <c r="H91" s="17">
        <v>55000000</v>
      </c>
      <c r="I91" s="19">
        <f t="shared" si="5"/>
        <v>55000000</v>
      </c>
      <c r="J91" s="36" t="s">
        <v>28</v>
      </c>
      <c r="K91" s="36" t="s">
        <v>29</v>
      </c>
      <c r="L91" s="12"/>
      <c r="M91" s="12" t="s">
        <v>52</v>
      </c>
      <c r="N91" s="18" t="s">
        <v>53</v>
      </c>
      <c r="O91" s="12" t="s">
        <v>60</v>
      </c>
    </row>
    <row r="92" spans="1:17" s="14" customFormat="1" ht="87.75" customHeight="1" x14ac:dyDescent="0.15">
      <c r="A92" s="30">
        <v>80111600</v>
      </c>
      <c r="B92" s="13" t="s">
        <v>61</v>
      </c>
      <c r="C92" s="36" t="s">
        <v>48</v>
      </c>
      <c r="D92" s="36" t="s">
        <v>48</v>
      </c>
      <c r="E92" s="12">
        <v>315</v>
      </c>
      <c r="F92" s="16" t="s">
        <v>35</v>
      </c>
      <c r="G92" s="37" t="s">
        <v>18</v>
      </c>
      <c r="H92" s="17">
        <v>52500000</v>
      </c>
      <c r="I92" s="19">
        <v>52500000</v>
      </c>
      <c r="J92" s="36" t="s">
        <v>28</v>
      </c>
      <c r="K92" s="36" t="s">
        <v>29</v>
      </c>
      <c r="L92" s="12"/>
      <c r="M92" s="12" t="s">
        <v>62</v>
      </c>
      <c r="N92" s="18" t="s">
        <v>53</v>
      </c>
      <c r="O92" s="12" t="s">
        <v>63</v>
      </c>
    </row>
    <row r="93" spans="1:17" s="14" customFormat="1" ht="98.25" customHeight="1" x14ac:dyDescent="0.15">
      <c r="A93" s="30">
        <v>80111600</v>
      </c>
      <c r="B93" s="13" t="s">
        <v>64</v>
      </c>
      <c r="C93" s="36" t="s">
        <v>48</v>
      </c>
      <c r="D93" s="36" t="s">
        <v>48</v>
      </c>
      <c r="E93" s="12">
        <v>315</v>
      </c>
      <c r="F93" s="16" t="s">
        <v>35</v>
      </c>
      <c r="G93" s="37" t="s">
        <v>18</v>
      </c>
      <c r="H93" s="17">
        <v>67200000</v>
      </c>
      <c r="I93" s="19">
        <v>67200000</v>
      </c>
      <c r="J93" s="36" t="s">
        <v>28</v>
      </c>
      <c r="K93" s="36" t="s">
        <v>29</v>
      </c>
      <c r="L93" s="12"/>
      <c r="M93" s="12" t="s">
        <v>62</v>
      </c>
      <c r="N93" s="18" t="s">
        <v>53</v>
      </c>
      <c r="O93" s="12" t="s">
        <v>63</v>
      </c>
    </row>
    <row r="94" spans="1:17" s="14" customFormat="1" ht="98.25" customHeight="1" x14ac:dyDescent="0.15">
      <c r="A94" s="30">
        <v>80111600</v>
      </c>
      <c r="B94" s="13" t="s">
        <v>65</v>
      </c>
      <c r="C94" s="36" t="s">
        <v>48</v>
      </c>
      <c r="D94" s="36" t="s">
        <v>48</v>
      </c>
      <c r="E94" s="12">
        <v>315</v>
      </c>
      <c r="F94" s="16" t="s">
        <v>35</v>
      </c>
      <c r="G94" s="37" t="s">
        <v>18</v>
      </c>
      <c r="H94" s="17">
        <v>49350000</v>
      </c>
      <c r="I94" s="19">
        <v>49350000</v>
      </c>
      <c r="J94" s="36" t="s">
        <v>28</v>
      </c>
      <c r="K94" s="36" t="s">
        <v>29</v>
      </c>
      <c r="L94" s="12"/>
      <c r="M94" s="12" t="s">
        <v>62</v>
      </c>
      <c r="N94" s="18" t="s">
        <v>53</v>
      </c>
      <c r="O94" s="12" t="s">
        <v>63</v>
      </c>
    </row>
    <row r="95" spans="1:17" s="14" customFormat="1" ht="98.25" customHeight="1" x14ac:dyDescent="0.15">
      <c r="A95" s="30">
        <v>80111600</v>
      </c>
      <c r="B95" s="13" t="s">
        <v>66</v>
      </c>
      <c r="C95" s="36" t="s">
        <v>48</v>
      </c>
      <c r="D95" s="36" t="s">
        <v>48</v>
      </c>
      <c r="E95" s="12">
        <v>315</v>
      </c>
      <c r="F95" s="16" t="s">
        <v>35</v>
      </c>
      <c r="G95" s="37" t="s">
        <v>18</v>
      </c>
      <c r="H95" s="17">
        <v>53550000</v>
      </c>
      <c r="I95" s="19">
        <v>53550000</v>
      </c>
      <c r="J95" s="36" t="s">
        <v>28</v>
      </c>
      <c r="K95" s="36" t="s">
        <v>29</v>
      </c>
      <c r="L95" s="12"/>
      <c r="M95" s="12" t="s">
        <v>62</v>
      </c>
      <c r="N95" s="18" t="s">
        <v>53</v>
      </c>
      <c r="O95" s="12" t="s">
        <v>63</v>
      </c>
    </row>
    <row r="96" spans="1:17" s="14" customFormat="1" ht="98.25" customHeight="1" x14ac:dyDescent="0.15">
      <c r="A96" s="30">
        <v>80111600</v>
      </c>
      <c r="B96" s="13" t="s">
        <v>67</v>
      </c>
      <c r="C96" s="36" t="s">
        <v>48</v>
      </c>
      <c r="D96" s="36" t="s">
        <v>48</v>
      </c>
      <c r="E96" s="12">
        <v>315</v>
      </c>
      <c r="F96" s="16" t="s">
        <v>35</v>
      </c>
      <c r="G96" s="37" t="s">
        <v>18</v>
      </c>
      <c r="H96" s="17">
        <v>58800000</v>
      </c>
      <c r="I96" s="19">
        <v>58800000</v>
      </c>
      <c r="J96" s="36" t="s">
        <v>28</v>
      </c>
      <c r="K96" s="36" t="s">
        <v>29</v>
      </c>
      <c r="L96" s="12"/>
      <c r="M96" s="12" t="s">
        <v>62</v>
      </c>
      <c r="N96" s="18" t="s">
        <v>53</v>
      </c>
      <c r="O96" s="12" t="s">
        <v>63</v>
      </c>
    </row>
    <row r="97" spans="1:15" s="14" customFormat="1" ht="98.25" customHeight="1" x14ac:dyDescent="0.15">
      <c r="A97" s="30">
        <v>80111600</v>
      </c>
      <c r="B97" s="13" t="s">
        <v>68</v>
      </c>
      <c r="C97" s="36" t="s">
        <v>48</v>
      </c>
      <c r="D97" s="36" t="s">
        <v>48</v>
      </c>
      <c r="E97" s="12">
        <v>315</v>
      </c>
      <c r="F97" s="16" t="s">
        <v>35</v>
      </c>
      <c r="G97" s="37" t="s">
        <v>18</v>
      </c>
      <c r="H97" s="17">
        <v>48300000</v>
      </c>
      <c r="I97" s="19">
        <v>48300000</v>
      </c>
      <c r="J97" s="36" t="s">
        <v>28</v>
      </c>
      <c r="K97" s="36" t="s">
        <v>29</v>
      </c>
      <c r="L97" s="12"/>
      <c r="M97" s="12" t="s">
        <v>62</v>
      </c>
      <c r="N97" s="18" t="s">
        <v>53</v>
      </c>
      <c r="O97" s="12" t="s">
        <v>63</v>
      </c>
    </row>
    <row r="98" spans="1:15" s="14" customFormat="1" ht="98.25" customHeight="1" x14ac:dyDescent="0.15">
      <c r="A98" s="30">
        <v>80111600</v>
      </c>
      <c r="B98" s="13" t="s">
        <v>69</v>
      </c>
      <c r="C98" s="36" t="s">
        <v>48</v>
      </c>
      <c r="D98" s="36" t="s">
        <v>48</v>
      </c>
      <c r="E98" s="12">
        <v>315</v>
      </c>
      <c r="F98" s="16" t="s">
        <v>35</v>
      </c>
      <c r="G98" s="37" t="s">
        <v>18</v>
      </c>
      <c r="H98" s="17">
        <v>48300000</v>
      </c>
      <c r="I98" s="19">
        <v>48300000</v>
      </c>
      <c r="J98" s="36" t="s">
        <v>28</v>
      </c>
      <c r="K98" s="36" t="s">
        <v>29</v>
      </c>
      <c r="L98" s="12"/>
      <c r="M98" s="12" t="s">
        <v>62</v>
      </c>
      <c r="N98" s="18" t="s">
        <v>53</v>
      </c>
      <c r="O98" s="12" t="s">
        <v>63</v>
      </c>
    </row>
    <row r="99" spans="1:15" s="14" customFormat="1" ht="98.25" customHeight="1" x14ac:dyDescent="0.15">
      <c r="A99" s="30">
        <v>80111600</v>
      </c>
      <c r="B99" s="13" t="s">
        <v>70</v>
      </c>
      <c r="C99" s="36" t="s">
        <v>48</v>
      </c>
      <c r="D99" s="36" t="s">
        <v>48</v>
      </c>
      <c r="E99" s="12">
        <v>300</v>
      </c>
      <c r="F99" s="16" t="s">
        <v>35</v>
      </c>
      <c r="G99" s="37" t="s">
        <v>18</v>
      </c>
      <c r="H99" s="17">
        <v>42000000</v>
      </c>
      <c r="I99" s="19">
        <v>42000000</v>
      </c>
      <c r="J99" s="36" t="s">
        <v>28</v>
      </c>
      <c r="K99" s="12" t="s">
        <v>29</v>
      </c>
      <c r="L99" s="12"/>
      <c r="M99" s="12" t="s">
        <v>62</v>
      </c>
      <c r="N99" s="18" t="s">
        <v>53</v>
      </c>
      <c r="O99" s="12" t="s">
        <v>63</v>
      </c>
    </row>
    <row r="100" spans="1:15" s="2" customFormat="1" ht="61.5" customHeight="1" x14ac:dyDescent="0.25">
      <c r="A100" s="30">
        <v>80111600</v>
      </c>
      <c r="B100" s="21" t="s">
        <v>89</v>
      </c>
      <c r="C100" s="36" t="s">
        <v>48</v>
      </c>
      <c r="D100" s="36" t="s">
        <v>48</v>
      </c>
      <c r="E100" s="20">
        <v>10.5</v>
      </c>
      <c r="F100" s="20" t="s">
        <v>27</v>
      </c>
      <c r="G100" s="37" t="s">
        <v>18</v>
      </c>
      <c r="H100" s="22">
        <v>63000000</v>
      </c>
      <c r="I100" s="22">
        <v>63000000</v>
      </c>
      <c r="J100" s="65" t="s">
        <v>19</v>
      </c>
      <c r="K100" s="20"/>
      <c r="L100" s="20"/>
      <c r="M100" s="5" t="s">
        <v>90</v>
      </c>
      <c r="N100" s="23" t="s">
        <v>91</v>
      </c>
      <c r="O100" s="7" t="s">
        <v>92</v>
      </c>
    </row>
    <row r="101" spans="1:15" s="2" customFormat="1" ht="74.25" customHeight="1" x14ac:dyDescent="0.25">
      <c r="A101" s="30">
        <v>80111600</v>
      </c>
      <c r="B101" s="21" t="s">
        <v>89</v>
      </c>
      <c r="C101" s="36" t="s">
        <v>48</v>
      </c>
      <c r="D101" s="36" t="s">
        <v>48</v>
      </c>
      <c r="E101" s="20">
        <v>10.5</v>
      </c>
      <c r="F101" s="20" t="s">
        <v>27</v>
      </c>
      <c r="G101" s="37" t="s">
        <v>18</v>
      </c>
      <c r="H101" s="22">
        <v>63000000</v>
      </c>
      <c r="I101" s="22">
        <v>63000000</v>
      </c>
      <c r="J101" s="65" t="s">
        <v>19</v>
      </c>
      <c r="K101" s="66" t="s">
        <v>29</v>
      </c>
      <c r="L101" s="20"/>
      <c r="M101" s="5" t="s">
        <v>90</v>
      </c>
      <c r="N101" s="23" t="s">
        <v>91</v>
      </c>
      <c r="O101" s="7" t="s">
        <v>92</v>
      </c>
    </row>
    <row r="102" spans="1:15" s="2" customFormat="1" ht="70.5" customHeight="1" x14ac:dyDescent="0.25">
      <c r="A102" s="30">
        <v>80111600</v>
      </c>
      <c r="B102" s="24" t="s">
        <v>93</v>
      </c>
      <c r="C102" s="36" t="s">
        <v>48</v>
      </c>
      <c r="D102" s="36" t="s">
        <v>48</v>
      </c>
      <c r="E102" s="20">
        <v>10.5</v>
      </c>
      <c r="F102" s="20" t="s">
        <v>27</v>
      </c>
      <c r="G102" s="37" t="s">
        <v>18</v>
      </c>
      <c r="H102" s="22">
        <v>63000000</v>
      </c>
      <c r="I102" s="22">
        <v>63000000</v>
      </c>
      <c r="J102" s="65" t="s">
        <v>19</v>
      </c>
      <c r="K102" s="66" t="s">
        <v>29</v>
      </c>
      <c r="L102" s="20"/>
      <c r="M102" s="5" t="s">
        <v>90</v>
      </c>
      <c r="N102" s="23" t="s">
        <v>91</v>
      </c>
      <c r="O102" s="7" t="s">
        <v>92</v>
      </c>
    </row>
    <row r="103" spans="1:15" s="2" customFormat="1" ht="77.25" customHeight="1" x14ac:dyDescent="0.25">
      <c r="A103" s="30">
        <v>80111600</v>
      </c>
      <c r="B103" s="21" t="s">
        <v>94</v>
      </c>
      <c r="C103" s="36" t="s">
        <v>48</v>
      </c>
      <c r="D103" s="36" t="s">
        <v>48</v>
      </c>
      <c r="E103" s="20">
        <v>10.5</v>
      </c>
      <c r="F103" s="20" t="s">
        <v>27</v>
      </c>
      <c r="G103" s="37" t="s">
        <v>18</v>
      </c>
      <c r="H103" s="22">
        <v>63000000</v>
      </c>
      <c r="I103" s="22">
        <v>63000000</v>
      </c>
      <c r="J103" s="65" t="s">
        <v>19</v>
      </c>
      <c r="K103" s="66" t="s">
        <v>29</v>
      </c>
      <c r="L103" s="20"/>
      <c r="M103" s="5" t="s">
        <v>90</v>
      </c>
      <c r="N103" s="23" t="s">
        <v>91</v>
      </c>
      <c r="O103" s="7" t="s">
        <v>92</v>
      </c>
    </row>
    <row r="104" spans="1:15" s="2" customFormat="1" ht="72.75" customHeight="1" x14ac:dyDescent="0.25">
      <c r="A104" s="30">
        <v>80111600</v>
      </c>
      <c r="B104" s="5" t="s">
        <v>103</v>
      </c>
      <c r="C104" s="36" t="s">
        <v>48</v>
      </c>
      <c r="D104" s="36" t="s">
        <v>48</v>
      </c>
      <c r="E104" s="3">
        <v>9</v>
      </c>
      <c r="F104" s="3" t="s">
        <v>27</v>
      </c>
      <c r="G104" s="37" t="s">
        <v>18</v>
      </c>
      <c r="H104" s="22">
        <v>81000000</v>
      </c>
      <c r="I104" s="4">
        <v>81000000</v>
      </c>
      <c r="J104" s="66" t="s">
        <v>19</v>
      </c>
      <c r="K104" s="66" t="s">
        <v>29</v>
      </c>
      <c r="L104" s="5"/>
      <c r="M104" s="5" t="s">
        <v>102</v>
      </c>
      <c r="N104" s="6" t="s">
        <v>104</v>
      </c>
      <c r="O104" s="7" t="s">
        <v>92</v>
      </c>
    </row>
    <row r="105" spans="1:15" s="2" customFormat="1" ht="70.5" customHeight="1" x14ac:dyDescent="0.25">
      <c r="A105" s="30">
        <v>80111600</v>
      </c>
      <c r="B105" s="5" t="s">
        <v>105</v>
      </c>
      <c r="C105" s="36" t="s">
        <v>48</v>
      </c>
      <c r="D105" s="36" t="s">
        <v>48</v>
      </c>
      <c r="E105" s="3">
        <v>10.5</v>
      </c>
      <c r="F105" s="3" t="s">
        <v>27</v>
      </c>
      <c r="G105" s="37" t="s">
        <v>18</v>
      </c>
      <c r="H105" s="22">
        <v>63000000</v>
      </c>
      <c r="I105" s="4">
        <v>63000000</v>
      </c>
      <c r="J105" s="66" t="s">
        <v>19</v>
      </c>
      <c r="K105" s="66" t="s">
        <v>29</v>
      </c>
      <c r="L105" s="5"/>
      <c r="M105" s="5" t="s">
        <v>102</v>
      </c>
      <c r="N105" s="25" t="s">
        <v>104</v>
      </c>
      <c r="O105" s="7" t="s">
        <v>92</v>
      </c>
    </row>
    <row r="106" spans="1:15" s="2" customFormat="1" ht="62.25" customHeight="1" x14ac:dyDescent="0.25">
      <c r="A106" s="30">
        <v>80111600</v>
      </c>
      <c r="B106" s="5" t="s">
        <v>106</v>
      </c>
      <c r="C106" s="36" t="s">
        <v>48</v>
      </c>
      <c r="D106" s="36" t="s">
        <v>48</v>
      </c>
      <c r="E106" s="3">
        <v>10.5</v>
      </c>
      <c r="F106" s="3" t="s">
        <v>27</v>
      </c>
      <c r="G106" s="37" t="s">
        <v>18</v>
      </c>
      <c r="H106" s="22">
        <v>66150000</v>
      </c>
      <c r="I106" s="22">
        <v>66150000</v>
      </c>
      <c r="J106" s="66" t="s">
        <v>19</v>
      </c>
      <c r="K106" s="66" t="s">
        <v>29</v>
      </c>
      <c r="L106" s="5"/>
      <c r="M106" s="5" t="s">
        <v>102</v>
      </c>
      <c r="N106" s="25" t="s">
        <v>104</v>
      </c>
      <c r="O106" s="7" t="s">
        <v>92</v>
      </c>
    </row>
    <row r="107" spans="1:15" s="2" customFormat="1" ht="60.75" customHeight="1" x14ac:dyDescent="0.25">
      <c r="A107" s="30">
        <v>80111600</v>
      </c>
      <c r="B107" s="5" t="s">
        <v>106</v>
      </c>
      <c r="C107" s="36" t="s">
        <v>48</v>
      </c>
      <c r="D107" s="36" t="s">
        <v>48</v>
      </c>
      <c r="E107" s="3">
        <v>10.5</v>
      </c>
      <c r="F107" s="3" t="s">
        <v>27</v>
      </c>
      <c r="G107" s="37" t="s">
        <v>18</v>
      </c>
      <c r="H107" s="22">
        <v>57750000</v>
      </c>
      <c r="I107" s="22">
        <v>57750000</v>
      </c>
      <c r="J107" s="66" t="s">
        <v>19</v>
      </c>
      <c r="K107" s="66" t="s">
        <v>29</v>
      </c>
      <c r="L107" s="5"/>
      <c r="M107" s="5" t="s">
        <v>102</v>
      </c>
      <c r="N107" s="25" t="s">
        <v>104</v>
      </c>
      <c r="O107" s="7" t="s">
        <v>92</v>
      </c>
    </row>
    <row r="108" spans="1:15" s="2" customFormat="1" ht="69.75" customHeight="1" x14ac:dyDescent="0.25">
      <c r="A108" s="30">
        <v>80111600</v>
      </c>
      <c r="B108" s="5" t="s">
        <v>106</v>
      </c>
      <c r="C108" s="36" t="s">
        <v>48</v>
      </c>
      <c r="D108" s="36" t="s">
        <v>48</v>
      </c>
      <c r="E108" s="3">
        <v>10.5</v>
      </c>
      <c r="F108" s="3" t="s">
        <v>27</v>
      </c>
      <c r="G108" s="37" t="s">
        <v>18</v>
      </c>
      <c r="H108" s="22">
        <v>66150000</v>
      </c>
      <c r="I108" s="22">
        <v>66150000</v>
      </c>
      <c r="J108" s="66" t="s">
        <v>19</v>
      </c>
      <c r="K108" s="66" t="s">
        <v>29</v>
      </c>
      <c r="L108" s="5"/>
      <c r="M108" s="5" t="s">
        <v>102</v>
      </c>
      <c r="N108" s="25" t="s">
        <v>104</v>
      </c>
      <c r="O108" s="7" t="s">
        <v>92</v>
      </c>
    </row>
    <row r="109" spans="1:15" s="8" customFormat="1" ht="75" x14ac:dyDescent="0.25">
      <c r="A109" s="30">
        <v>80111600</v>
      </c>
      <c r="B109" s="26" t="s">
        <v>107</v>
      </c>
      <c r="C109" s="36" t="s">
        <v>48</v>
      </c>
      <c r="D109" s="36" t="s">
        <v>48</v>
      </c>
      <c r="E109" s="80">
        <v>11</v>
      </c>
      <c r="F109" s="26" t="s">
        <v>108</v>
      </c>
      <c r="G109" s="37" t="s">
        <v>18</v>
      </c>
      <c r="H109" s="9">
        <v>69300000</v>
      </c>
      <c r="I109" s="9">
        <v>69300000</v>
      </c>
      <c r="J109" s="27" t="s">
        <v>28</v>
      </c>
      <c r="K109" s="27" t="s">
        <v>29</v>
      </c>
      <c r="L109" s="26"/>
      <c r="M109" s="26" t="s">
        <v>102</v>
      </c>
      <c r="N109" s="28" t="s">
        <v>104</v>
      </c>
      <c r="O109" s="29"/>
    </row>
    <row r="110" spans="1:15" s="8" customFormat="1" ht="75" x14ac:dyDescent="0.25">
      <c r="A110" s="30">
        <v>80111600</v>
      </c>
      <c r="B110" s="26" t="s">
        <v>107</v>
      </c>
      <c r="C110" s="36" t="s">
        <v>48</v>
      </c>
      <c r="D110" s="36" t="s">
        <v>48</v>
      </c>
      <c r="E110" s="80">
        <v>11</v>
      </c>
      <c r="F110" s="26" t="s">
        <v>108</v>
      </c>
      <c r="G110" s="37" t="s">
        <v>18</v>
      </c>
      <c r="H110" s="9">
        <v>66000000</v>
      </c>
      <c r="I110" s="9">
        <v>66000000</v>
      </c>
      <c r="J110" s="27" t="s">
        <v>28</v>
      </c>
      <c r="K110" s="27" t="s">
        <v>29</v>
      </c>
      <c r="L110" s="26"/>
      <c r="M110" s="26" t="s">
        <v>102</v>
      </c>
      <c r="N110" s="28" t="s">
        <v>104</v>
      </c>
      <c r="O110" s="29"/>
    </row>
    <row r="111" spans="1:15" s="8" customFormat="1" ht="75" x14ac:dyDescent="0.25">
      <c r="A111" s="30">
        <v>80111600</v>
      </c>
      <c r="B111" s="26" t="s">
        <v>107</v>
      </c>
      <c r="C111" s="36" t="s">
        <v>48</v>
      </c>
      <c r="D111" s="36" t="s">
        <v>48</v>
      </c>
      <c r="E111" s="80">
        <v>11</v>
      </c>
      <c r="F111" s="26" t="s">
        <v>108</v>
      </c>
      <c r="G111" s="37" t="s">
        <v>18</v>
      </c>
      <c r="H111" s="9">
        <v>53900000</v>
      </c>
      <c r="I111" s="9">
        <v>53900000</v>
      </c>
      <c r="J111" s="27" t="s">
        <v>28</v>
      </c>
      <c r="K111" s="27" t="s">
        <v>29</v>
      </c>
      <c r="L111" s="26"/>
      <c r="M111" s="26" t="s">
        <v>102</v>
      </c>
      <c r="N111" s="28" t="s">
        <v>104</v>
      </c>
      <c r="O111" s="29"/>
    </row>
    <row r="112" spans="1:15" s="8" customFormat="1" ht="75" x14ac:dyDescent="0.25">
      <c r="A112" s="30">
        <v>80111600</v>
      </c>
      <c r="B112" s="26" t="s">
        <v>107</v>
      </c>
      <c r="C112" s="36" t="s">
        <v>48</v>
      </c>
      <c r="D112" s="36" t="s">
        <v>48</v>
      </c>
      <c r="E112" s="80">
        <v>11</v>
      </c>
      <c r="F112" s="26" t="s">
        <v>108</v>
      </c>
      <c r="G112" s="37" t="s">
        <v>18</v>
      </c>
      <c r="H112" s="9">
        <v>53900000</v>
      </c>
      <c r="I112" s="9">
        <v>53900000</v>
      </c>
      <c r="J112" s="27" t="s">
        <v>28</v>
      </c>
      <c r="K112" s="27" t="s">
        <v>29</v>
      </c>
      <c r="L112" s="26"/>
      <c r="M112" s="26" t="s">
        <v>102</v>
      </c>
      <c r="N112" s="28" t="s">
        <v>104</v>
      </c>
      <c r="O112" s="29"/>
    </row>
    <row r="113" spans="1:15" s="8" customFormat="1" ht="75" x14ac:dyDescent="0.25">
      <c r="A113" s="30">
        <v>80111600</v>
      </c>
      <c r="B113" s="26" t="s">
        <v>107</v>
      </c>
      <c r="C113" s="36" t="s">
        <v>48</v>
      </c>
      <c r="D113" s="36" t="s">
        <v>48</v>
      </c>
      <c r="E113" s="80">
        <v>6</v>
      </c>
      <c r="F113" s="26" t="s">
        <v>108</v>
      </c>
      <c r="G113" s="37" t="s">
        <v>18</v>
      </c>
      <c r="H113" s="9">
        <v>33000000</v>
      </c>
      <c r="I113" s="9">
        <v>33000000</v>
      </c>
      <c r="J113" s="27" t="s">
        <v>28</v>
      </c>
      <c r="K113" s="27" t="s">
        <v>29</v>
      </c>
      <c r="L113" s="26"/>
      <c r="M113" s="26" t="s">
        <v>102</v>
      </c>
      <c r="N113" s="28" t="s">
        <v>104</v>
      </c>
      <c r="O113" s="29"/>
    </row>
    <row r="114" spans="1:15" s="8" customFormat="1" ht="75" x14ac:dyDescent="0.25">
      <c r="A114" s="30">
        <v>80111600</v>
      </c>
      <c r="B114" s="26" t="s">
        <v>107</v>
      </c>
      <c r="C114" s="36" t="s">
        <v>48</v>
      </c>
      <c r="D114" s="36" t="s">
        <v>48</v>
      </c>
      <c r="E114" s="80">
        <v>6</v>
      </c>
      <c r="F114" s="26" t="s">
        <v>108</v>
      </c>
      <c r="G114" s="37" t="s">
        <v>18</v>
      </c>
      <c r="H114" s="9">
        <v>28800000</v>
      </c>
      <c r="I114" s="9">
        <v>28800000</v>
      </c>
      <c r="J114" s="27" t="s">
        <v>28</v>
      </c>
      <c r="K114" s="27" t="s">
        <v>29</v>
      </c>
      <c r="L114" s="26"/>
      <c r="M114" s="26" t="s">
        <v>102</v>
      </c>
      <c r="N114" s="28" t="s">
        <v>104</v>
      </c>
      <c r="O114" s="29"/>
    </row>
    <row r="115" spans="1:15" s="8" customFormat="1" ht="75" x14ac:dyDescent="0.25">
      <c r="A115" s="30">
        <v>80111600</v>
      </c>
      <c r="B115" s="26" t="s">
        <v>107</v>
      </c>
      <c r="C115" s="36" t="s">
        <v>48</v>
      </c>
      <c r="D115" s="36" t="s">
        <v>48</v>
      </c>
      <c r="E115" s="80">
        <v>11</v>
      </c>
      <c r="F115" s="26" t="s">
        <v>108</v>
      </c>
      <c r="G115" s="37" t="s">
        <v>18</v>
      </c>
      <c r="H115" s="9">
        <v>49500000</v>
      </c>
      <c r="I115" s="9">
        <v>49500000</v>
      </c>
      <c r="J115" s="27" t="s">
        <v>28</v>
      </c>
      <c r="K115" s="27" t="s">
        <v>29</v>
      </c>
      <c r="L115" s="26"/>
      <c r="M115" s="26" t="s">
        <v>102</v>
      </c>
      <c r="N115" s="28" t="s">
        <v>104</v>
      </c>
      <c r="O115" s="29"/>
    </row>
    <row r="116" spans="1:15" s="8" customFormat="1" ht="75" x14ac:dyDescent="0.25">
      <c r="A116" s="30">
        <v>80111600</v>
      </c>
      <c r="B116" s="26" t="s">
        <v>107</v>
      </c>
      <c r="C116" s="36" t="s">
        <v>48</v>
      </c>
      <c r="D116" s="36" t="s">
        <v>48</v>
      </c>
      <c r="E116" s="80">
        <v>11</v>
      </c>
      <c r="F116" s="26" t="s">
        <v>108</v>
      </c>
      <c r="G116" s="37" t="s">
        <v>18</v>
      </c>
      <c r="H116" s="9">
        <v>49500000</v>
      </c>
      <c r="I116" s="9">
        <v>49500000</v>
      </c>
      <c r="J116" s="27" t="s">
        <v>28</v>
      </c>
      <c r="K116" s="27" t="s">
        <v>29</v>
      </c>
      <c r="L116" s="26"/>
      <c r="M116" s="26" t="s">
        <v>102</v>
      </c>
      <c r="N116" s="28" t="s">
        <v>104</v>
      </c>
      <c r="O116" s="29"/>
    </row>
    <row r="117" spans="1:15" s="8" customFormat="1" ht="75" x14ac:dyDescent="0.25">
      <c r="A117" s="30">
        <v>80111600</v>
      </c>
      <c r="B117" s="26" t="s">
        <v>107</v>
      </c>
      <c r="C117" s="36" t="s">
        <v>48</v>
      </c>
      <c r="D117" s="36" t="s">
        <v>48</v>
      </c>
      <c r="E117" s="27">
        <v>8</v>
      </c>
      <c r="F117" s="26" t="s">
        <v>108</v>
      </c>
      <c r="G117" s="37" t="s">
        <v>18</v>
      </c>
      <c r="H117" s="9">
        <v>43700000</v>
      </c>
      <c r="I117" s="9">
        <v>43700000</v>
      </c>
      <c r="J117" s="27" t="s">
        <v>28</v>
      </c>
      <c r="K117" s="27" t="s">
        <v>29</v>
      </c>
      <c r="L117" s="26"/>
      <c r="M117" s="26" t="s">
        <v>102</v>
      </c>
      <c r="N117" s="28" t="s">
        <v>104</v>
      </c>
      <c r="O117" s="29"/>
    </row>
    <row r="118" spans="1:15" s="8" customFormat="1" ht="75" x14ac:dyDescent="0.25">
      <c r="A118" s="30">
        <v>80111600</v>
      </c>
      <c r="B118" s="26" t="s">
        <v>107</v>
      </c>
      <c r="C118" s="36" t="s">
        <v>48</v>
      </c>
      <c r="D118" s="36" t="s">
        <v>48</v>
      </c>
      <c r="E118" s="27">
        <v>8</v>
      </c>
      <c r="F118" s="26" t="s">
        <v>108</v>
      </c>
      <c r="G118" s="37" t="s">
        <v>18</v>
      </c>
      <c r="H118" s="9">
        <v>43700000</v>
      </c>
      <c r="I118" s="9">
        <v>43700000</v>
      </c>
      <c r="J118" s="27" t="s">
        <v>28</v>
      </c>
      <c r="K118" s="27" t="s">
        <v>29</v>
      </c>
      <c r="L118" s="26"/>
      <c r="M118" s="26" t="s">
        <v>102</v>
      </c>
      <c r="N118" s="28" t="s">
        <v>104</v>
      </c>
      <c r="O118" s="29"/>
    </row>
    <row r="119" spans="1:15" s="8" customFormat="1" ht="75" x14ac:dyDescent="0.25">
      <c r="A119" s="30">
        <v>80111600</v>
      </c>
      <c r="B119" s="26" t="s">
        <v>109</v>
      </c>
      <c r="C119" s="36" t="s">
        <v>48</v>
      </c>
      <c r="D119" s="36" t="s">
        <v>48</v>
      </c>
      <c r="E119" s="80">
        <v>11</v>
      </c>
      <c r="F119" s="26" t="s">
        <v>108</v>
      </c>
      <c r="G119" s="37" t="s">
        <v>18</v>
      </c>
      <c r="H119" s="9">
        <v>62700000</v>
      </c>
      <c r="I119" s="9">
        <v>62700000</v>
      </c>
      <c r="J119" s="27" t="s">
        <v>28</v>
      </c>
      <c r="K119" s="27" t="s">
        <v>29</v>
      </c>
      <c r="L119" s="26"/>
      <c r="M119" s="26" t="s">
        <v>102</v>
      </c>
      <c r="N119" s="28" t="s">
        <v>104</v>
      </c>
      <c r="O119" s="29"/>
    </row>
    <row r="120" spans="1:15" s="8" customFormat="1" ht="75" x14ac:dyDescent="0.25">
      <c r="A120" s="30">
        <v>80111600</v>
      </c>
      <c r="B120" s="26" t="s">
        <v>110</v>
      </c>
      <c r="C120" s="36" t="s">
        <v>48</v>
      </c>
      <c r="D120" s="36" t="s">
        <v>48</v>
      </c>
      <c r="E120" s="27" t="s">
        <v>111</v>
      </c>
      <c r="F120" s="26" t="s">
        <v>108</v>
      </c>
      <c r="G120" s="37" t="s">
        <v>18</v>
      </c>
      <c r="H120" s="9">
        <v>63000000</v>
      </c>
      <c r="I120" s="9">
        <v>63000000</v>
      </c>
      <c r="J120" s="27" t="s">
        <v>28</v>
      </c>
      <c r="K120" s="27" t="s">
        <v>29</v>
      </c>
      <c r="L120" s="26"/>
      <c r="M120" s="26" t="s">
        <v>102</v>
      </c>
      <c r="N120" s="28" t="s">
        <v>104</v>
      </c>
      <c r="O120" s="26"/>
    </row>
    <row r="121" spans="1:15" s="8" customFormat="1" ht="75" x14ac:dyDescent="0.25">
      <c r="A121" s="30">
        <v>80111600</v>
      </c>
      <c r="B121" s="26" t="s">
        <v>112</v>
      </c>
      <c r="C121" s="36" t="s">
        <v>48</v>
      </c>
      <c r="D121" s="36" t="s">
        <v>48</v>
      </c>
      <c r="E121" s="27" t="s">
        <v>111</v>
      </c>
      <c r="F121" s="26" t="s">
        <v>108</v>
      </c>
      <c r="G121" s="37" t="s">
        <v>18</v>
      </c>
      <c r="H121" s="9">
        <v>65100000</v>
      </c>
      <c r="I121" s="9">
        <v>65100000</v>
      </c>
      <c r="J121" s="27" t="s">
        <v>28</v>
      </c>
      <c r="K121" s="27" t="s">
        <v>29</v>
      </c>
      <c r="L121" s="26"/>
      <c r="M121" s="26" t="s">
        <v>102</v>
      </c>
      <c r="N121" s="28" t="s">
        <v>104</v>
      </c>
      <c r="O121" s="26"/>
    </row>
    <row r="122" spans="1:15" s="8" customFormat="1" ht="75" x14ac:dyDescent="0.25">
      <c r="A122" s="30">
        <v>80111600</v>
      </c>
      <c r="B122" s="26" t="s">
        <v>110</v>
      </c>
      <c r="C122" s="36" t="s">
        <v>48</v>
      </c>
      <c r="D122" s="36" t="s">
        <v>48</v>
      </c>
      <c r="E122" s="27" t="s">
        <v>111</v>
      </c>
      <c r="F122" s="26" t="s">
        <v>108</v>
      </c>
      <c r="G122" s="37" t="s">
        <v>18</v>
      </c>
      <c r="H122" s="9">
        <v>60100000</v>
      </c>
      <c r="I122" s="9">
        <v>60100000</v>
      </c>
      <c r="J122" s="27" t="s">
        <v>28</v>
      </c>
      <c r="K122" s="27" t="s">
        <v>29</v>
      </c>
      <c r="L122" s="26"/>
      <c r="M122" s="26" t="s">
        <v>102</v>
      </c>
      <c r="N122" s="28" t="s">
        <v>104</v>
      </c>
      <c r="O122" s="26"/>
    </row>
    <row r="123" spans="1:15" s="8" customFormat="1" ht="75" x14ac:dyDescent="0.25">
      <c r="A123" s="30">
        <v>80111600</v>
      </c>
      <c r="B123" s="26" t="s">
        <v>110</v>
      </c>
      <c r="C123" s="36" t="s">
        <v>48</v>
      </c>
      <c r="D123" s="36" t="s">
        <v>48</v>
      </c>
      <c r="E123" s="27" t="s">
        <v>111</v>
      </c>
      <c r="F123" s="26" t="s">
        <v>108</v>
      </c>
      <c r="G123" s="37" t="s">
        <v>18</v>
      </c>
      <c r="H123" s="9">
        <v>56700000</v>
      </c>
      <c r="I123" s="9">
        <v>56700000</v>
      </c>
      <c r="J123" s="27" t="s">
        <v>28</v>
      </c>
      <c r="K123" s="27" t="s">
        <v>29</v>
      </c>
      <c r="L123" s="26"/>
      <c r="M123" s="26" t="s">
        <v>102</v>
      </c>
      <c r="N123" s="28" t="s">
        <v>104</v>
      </c>
      <c r="O123" s="26"/>
    </row>
    <row r="124" spans="1:15" s="8" customFormat="1" ht="75" x14ac:dyDescent="0.25">
      <c r="A124" s="30">
        <v>80111600</v>
      </c>
      <c r="B124" s="26" t="s">
        <v>110</v>
      </c>
      <c r="C124" s="36" t="s">
        <v>48</v>
      </c>
      <c r="D124" s="36" t="s">
        <v>48</v>
      </c>
      <c r="E124" s="27" t="s">
        <v>111</v>
      </c>
      <c r="F124" s="26" t="s">
        <v>108</v>
      </c>
      <c r="G124" s="37" t="s">
        <v>18</v>
      </c>
      <c r="H124" s="9">
        <v>63000000</v>
      </c>
      <c r="I124" s="9">
        <v>63000000</v>
      </c>
      <c r="J124" s="27" t="s">
        <v>28</v>
      </c>
      <c r="K124" s="27" t="s">
        <v>29</v>
      </c>
      <c r="L124" s="26"/>
      <c r="M124" s="26" t="s">
        <v>102</v>
      </c>
      <c r="N124" s="28" t="s">
        <v>104</v>
      </c>
      <c r="O124" s="26"/>
    </row>
    <row r="125" spans="1:15" s="8" customFormat="1" ht="75" x14ac:dyDescent="0.25">
      <c r="A125" s="30">
        <v>80111600</v>
      </c>
      <c r="B125" s="26" t="s">
        <v>110</v>
      </c>
      <c r="C125" s="36" t="s">
        <v>48</v>
      </c>
      <c r="D125" s="36" t="s">
        <v>48</v>
      </c>
      <c r="E125" s="27" t="s">
        <v>111</v>
      </c>
      <c r="F125" s="26" t="s">
        <v>108</v>
      </c>
      <c r="G125" s="37" t="s">
        <v>18</v>
      </c>
      <c r="H125" s="9">
        <v>56700000</v>
      </c>
      <c r="I125" s="9">
        <v>56700000</v>
      </c>
      <c r="J125" s="27" t="s">
        <v>28</v>
      </c>
      <c r="K125" s="27" t="s">
        <v>29</v>
      </c>
      <c r="L125" s="26"/>
      <c r="M125" s="26" t="s">
        <v>102</v>
      </c>
      <c r="N125" s="28" t="s">
        <v>104</v>
      </c>
      <c r="O125" s="26"/>
    </row>
    <row r="126" spans="1:15" s="8" customFormat="1" ht="75" x14ac:dyDescent="0.25">
      <c r="A126" s="30">
        <v>80111600</v>
      </c>
      <c r="B126" s="26" t="s">
        <v>110</v>
      </c>
      <c r="C126" s="36" t="s">
        <v>48</v>
      </c>
      <c r="D126" s="36" t="s">
        <v>48</v>
      </c>
      <c r="E126" s="27" t="s">
        <v>111</v>
      </c>
      <c r="F126" s="26" t="s">
        <v>108</v>
      </c>
      <c r="G126" s="37" t="s">
        <v>18</v>
      </c>
      <c r="H126" s="9">
        <v>56700000</v>
      </c>
      <c r="I126" s="9">
        <v>56700000</v>
      </c>
      <c r="J126" s="27" t="s">
        <v>28</v>
      </c>
      <c r="K126" s="27" t="s">
        <v>29</v>
      </c>
      <c r="L126" s="26"/>
      <c r="M126" s="26" t="s">
        <v>102</v>
      </c>
      <c r="N126" s="28" t="s">
        <v>104</v>
      </c>
      <c r="O126" s="26"/>
    </row>
    <row r="127" spans="1:15" s="8" customFormat="1" ht="75" x14ac:dyDescent="0.25">
      <c r="A127" s="30">
        <v>80111600</v>
      </c>
      <c r="B127" s="26" t="s">
        <v>110</v>
      </c>
      <c r="C127" s="36" t="s">
        <v>48</v>
      </c>
      <c r="D127" s="36" t="s">
        <v>48</v>
      </c>
      <c r="E127" s="27" t="s">
        <v>111</v>
      </c>
      <c r="F127" s="26" t="s">
        <v>108</v>
      </c>
      <c r="G127" s="37" t="s">
        <v>18</v>
      </c>
      <c r="H127" s="9">
        <v>56700000</v>
      </c>
      <c r="I127" s="9">
        <v>56700000</v>
      </c>
      <c r="J127" s="27" t="s">
        <v>28</v>
      </c>
      <c r="K127" s="27" t="s">
        <v>29</v>
      </c>
      <c r="L127" s="26"/>
      <c r="M127" s="26" t="s">
        <v>102</v>
      </c>
      <c r="N127" s="28" t="s">
        <v>104</v>
      </c>
      <c r="O127" s="26"/>
    </row>
    <row r="128" spans="1:15" s="10" customFormat="1" ht="75" x14ac:dyDescent="0.15">
      <c r="A128" s="30">
        <v>80111600</v>
      </c>
      <c r="B128" s="31" t="s">
        <v>113</v>
      </c>
      <c r="C128" s="36" t="s">
        <v>48</v>
      </c>
      <c r="D128" s="36" t="s">
        <v>48</v>
      </c>
      <c r="E128" s="30">
        <v>327</v>
      </c>
      <c r="F128" s="30" t="s">
        <v>35</v>
      </c>
      <c r="G128" s="41" t="s">
        <v>18</v>
      </c>
      <c r="H128" s="33">
        <v>68670000</v>
      </c>
      <c r="I128" s="33">
        <v>68670000</v>
      </c>
      <c r="J128" s="30" t="s">
        <v>28</v>
      </c>
      <c r="K128" s="30" t="s">
        <v>29</v>
      </c>
      <c r="L128" s="32"/>
      <c r="M128" s="32" t="s">
        <v>115</v>
      </c>
      <c r="N128" s="34" t="s">
        <v>116</v>
      </c>
      <c r="O128" s="31" t="s">
        <v>117</v>
      </c>
    </row>
    <row r="129" spans="1:15" s="10" customFormat="1" ht="75" x14ac:dyDescent="0.15">
      <c r="A129" s="30">
        <v>80111600</v>
      </c>
      <c r="B129" s="31" t="s">
        <v>118</v>
      </c>
      <c r="C129" s="36" t="s">
        <v>48</v>
      </c>
      <c r="D129" s="36" t="s">
        <v>48</v>
      </c>
      <c r="E129" s="30">
        <v>327</v>
      </c>
      <c r="F129" s="30" t="s">
        <v>35</v>
      </c>
      <c r="G129" s="41" t="s">
        <v>18</v>
      </c>
      <c r="H129" s="33">
        <v>45780000</v>
      </c>
      <c r="I129" s="33">
        <v>45780000</v>
      </c>
      <c r="J129" s="30" t="s">
        <v>28</v>
      </c>
      <c r="K129" s="30" t="s">
        <v>29</v>
      </c>
      <c r="L129" s="32"/>
      <c r="M129" s="32" t="s">
        <v>115</v>
      </c>
      <c r="N129" s="34" t="s">
        <v>116</v>
      </c>
      <c r="O129" s="31" t="s">
        <v>119</v>
      </c>
    </row>
    <row r="130" spans="1:15" s="10" customFormat="1" ht="75" x14ac:dyDescent="0.15">
      <c r="A130" s="30">
        <v>80111600</v>
      </c>
      <c r="B130" s="31" t="s">
        <v>120</v>
      </c>
      <c r="C130" s="36" t="s">
        <v>48</v>
      </c>
      <c r="D130" s="36" t="s">
        <v>48</v>
      </c>
      <c r="E130" s="30">
        <v>320</v>
      </c>
      <c r="F130" s="30" t="s">
        <v>35</v>
      </c>
      <c r="G130" s="41" t="s">
        <v>18</v>
      </c>
      <c r="H130" s="33">
        <v>52266667</v>
      </c>
      <c r="I130" s="33">
        <v>52266667</v>
      </c>
      <c r="J130" s="30" t="s">
        <v>28</v>
      </c>
      <c r="K130" s="30" t="s">
        <v>29</v>
      </c>
      <c r="L130" s="32"/>
      <c r="M130" s="32" t="s">
        <v>115</v>
      </c>
      <c r="N130" s="34" t="s">
        <v>116</v>
      </c>
      <c r="O130" s="31" t="s">
        <v>117</v>
      </c>
    </row>
    <row r="131" spans="1:15" s="10" customFormat="1" ht="75" x14ac:dyDescent="0.15">
      <c r="A131" s="30">
        <v>80111600</v>
      </c>
      <c r="B131" s="31" t="s">
        <v>113</v>
      </c>
      <c r="C131" s="36" t="s">
        <v>48</v>
      </c>
      <c r="D131" s="36" t="s">
        <v>48</v>
      </c>
      <c r="E131" s="30">
        <v>320</v>
      </c>
      <c r="F131" s="30" t="s">
        <v>35</v>
      </c>
      <c r="G131" s="41" t="s">
        <v>18</v>
      </c>
      <c r="H131" s="33">
        <v>64000000</v>
      </c>
      <c r="I131" s="33">
        <v>64000000</v>
      </c>
      <c r="J131" s="30" t="s">
        <v>28</v>
      </c>
      <c r="K131" s="30" t="s">
        <v>29</v>
      </c>
      <c r="L131" s="32"/>
      <c r="M131" s="32" t="s">
        <v>115</v>
      </c>
      <c r="N131" s="34" t="s">
        <v>116</v>
      </c>
      <c r="O131" s="31" t="s">
        <v>117</v>
      </c>
    </row>
    <row r="132" spans="1:15" s="10" customFormat="1" ht="75" x14ac:dyDescent="0.15">
      <c r="A132" s="30">
        <v>80111600</v>
      </c>
      <c r="B132" s="31" t="s">
        <v>247</v>
      </c>
      <c r="C132" s="36" t="s">
        <v>48</v>
      </c>
      <c r="D132" s="36" t="s">
        <v>48</v>
      </c>
      <c r="E132" s="30">
        <v>320</v>
      </c>
      <c r="F132" s="30" t="s">
        <v>35</v>
      </c>
      <c r="G132" s="41" t="s">
        <v>18</v>
      </c>
      <c r="H132" s="33">
        <v>52266667</v>
      </c>
      <c r="I132" s="33">
        <v>52266667</v>
      </c>
      <c r="J132" s="30" t="s">
        <v>28</v>
      </c>
      <c r="K132" s="30" t="s">
        <v>29</v>
      </c>
      <c r="L132" s="32"/>
      <c r="M132" s="32" t="s">
        <v>115</v>
      </c>
      <c r="N132" s="34" t="s">
        <v>116</v>
      </c>
      <c r="O132" s="31" t="s">
        <v>117</v>
      </c>
    </row>
    <row r="133" spans="1:15" s="10" customFormat="1" ht="75" x14ac:dyDescent="0.15">
      <c r="A133" s="30">
        <v>80111600</v>
      </c>
      <c r="B133" s="31" t="s">
        <v>247</v>
      </c>
      <c r="C133" s="36" t="s">
        <v>48</v>
      </c>
      <c r="D133" s="36" t="s">
        <v>48</v>
      </c>
      <c r="E133" s="30">
        <v>320</v>
      </c>
      <c r="F133" s="30" t="s">
        <v>35</v>
      </c>
      <c r="G133" s="41" t="s">
        <v>18</v>
      </c>
      <c r="H133" s="33">
        <v>52266667</v>
      </c>
      <c r="I133" s="33">
        <v>52266667</v>
      </c>
      <c r="J133" s="30" t="s">
        <v>28</v>
      </c>
      <c r="K133" s="30" t="s">
        <v>29</v>
      </c>
      <c r="L133" s="32"/>
      <c r="M133" s="32" t="s">
        <v>115</v>
      </c>
      <c r="N133" s="34" t="s">
        <v>116</v>
      </c>
      <c r="O133" s="31" t="s">
        <v>117</v>
      </c>
    </row>
    <row r="134" spans="1:15" s="10" customFormat="1" ht="75" x14ac:dyDescent="0.15">
      <c r="A134" s="30">
        <v>80111600</v>
      </c>
      <c r="B134" s="31" t="s">
        <v>248</v>
      </c>
      <c r="C134" s="36" t="s">
        <v>48</v>
      </c>
      <c r="D134" s="36" t="s">
        <v>48</v>
      </c>
      <c r="E134" s="30">
        <v>305</v>
      </c>
      <c r="F134" s="30" t="s">
        <v>35</v>
      </c>
      <c r="G134" s="41" t="s">
        <v>18</v>
      </c>
      <c r="H134" s="33">
        <v>45750000</v>
      </c>
      <c r="I134" s="33">
        <v>45750000</v>
      </c>
      <c r="J134" s="30" t="s">
        <v>28</v>
      </c>
      <c r="K134" s="30" t="s">
        <v>29</v>
      </c>
      <c r="L134" s="32"/>
      <c r="M134" s="32" t="s">
        <v>115</v>
      </c>
      <c r="N134" s="34" t="s">
        <v>116</v>
      </c>
      <c r="O134" s="31" t="s">
        <v>117</v>
      </c>
    </row>
    <row r="135" spans="1:15" s="10" customFormat="1" ht="75" x14ac:dyDescent="0.15">
      <c r="A135" s="30">
        <v>80111600</v>
      </c>
      <c r="B135" s="31" t="s">
        <v>121</v>
      </c>
      <c r="C135" s="36" t="s">
        <v>48</v>
      </c>
      <c r="D135" s="36" t="s">
        <v>48</v>
      </c>
      <c r="E135" s="30">
        <v>318</v>
      </c>
      <c r="F135" s="85" t="s">
        <v>35</v>
      </c>
      <c r="G135" s="41" t="s">
        <v>18</v>
      </c>
      <c r="H135" s="33">
        <v>65800000</v>
      </c>
      <c r="I135" s="33">
        <v>65800000</v>
      </c>
      <c r="J135" s="30" t="s">
        <v>28</v>
      </c>
      <c r="K135" s="30" t="s">
        <v>29</v>
      </c>
      <c r="L135" s="32"/>
      <c r="M135" s="32" t="s">
        <v>115</v>
      </c>
      <c r="N135" s="34" t="s">
        <v>116</v>
      </c>
      <c r="O135" s="31" t="s">
        <v>117</v>
      </c>
    </row>
    <row r="136" spans="1:15" s="10" customFormat="1" ht="75" x14ac:dyDescent="0.15">
      <c r="A136" s="30">
        <v>80111600</v>
      </c>
      <c r="B136" s="11" t="s">
        <v>122</v>
      </c>
      <c r="C136" s="36" t="s">
        <v>48</v>
      </c>
      <c r="D136" s="36" t="s">
        <v>48</v>
      </c>
      <c r="E136" s="30">
        <v>300</v>
      </c>
      <c r="F136" s="85" t="s">
        <v>35</v>
      </c>
      <c r="G136" s="41" t="s">
        <v>18</v>
      </c>
      <c r="H136" s="33">
        <v>65800000</v>
      </c>
      <c r="I136" s="33">
        <v>65800000</v>
      </c>
      <c r="J136" s="30" t="s">
        <v>28</v>
      </c>
      <c r="K136" s="30" t="s">
        <v>29</v>
      </c>
      <c r="L136" s="32"/>
      <c r="M136" s="32" t="s">
        <v>115</v>
      </c>
      <c r="N136" s="34" t="s">
        <v>116</v>
      </c>
      <c r="O136" s="31" t="s">
        <v>119</v>
      </c>
    </row>
    <row r="137" spans="1:15" s="10" customFormat="1" ht="105" x14ac:dyDescent="0.15">
      <c r="A137" s="30">
        <v>80111600</v>
      </c>
      <c r="B137" s="31" t="s">
        <v>123</v>
      </c>
      <c r="C137" s="36" t="s">
        <v>48</v>
      </c>
      <c r="D137" s="36" t="s">
        <v>48</v>
      </c>
      <c r="E137" s="30">
        <v>329</v>
      </c>
      <c r="F137" s="85" t="s">
        <v>35</v>
      </c>
      <c r="G137" s="41" t="s">
        <v>18</v>
      </c>
      <c r="H137" s="33">
        <v>132000000</v>
      </c>
      <c r="I137" s="33">
        <v>132000000</v>
      </c>
      <c r="J137" s="30" t="s">
        <v>28</v>
      </c>
      <c r="K137" s="30" t="s">
        <v>29</v>
      </c>
      <c r="L137" s="32"/>
      <c r="M137" s="32" t="s">
        <v>115</v>
      </c>
      <c r="N137" s="34" t="s">
        <v>116</v>
      </c>
      <c r="O137" s="31" t="s">
        <v>117</v>
      </c>
    </row>
    <row r="138" spans="1:15" s="10" customFormat="1" ht="105" x14ac:dyDescent="0.15">
      <c r="A138" s="30">
        <v>80111600</v>
      </c>
      <c r="B138" s="31" t="s">
        <v>124</v>
      </c>
      <c r="C138" s="36" t="s">
        <v>48</v>
      </c>
      <c r="D138" s="36" t="s">
        <v>48</v>
      </c>
      <c r="E138" s="30">
        <v>329</v>
      </c>
      <c r="F138" s="85" t="s">
        <v>35</v>
      </c>
      <c r="G138" s="41" t="s">
        <v>18</v>
      </c>
      <c r="H138" s="33">
        <v>79860000</v>
      </c>
      <c r="I138" s="33">
        <v>79860000</v>
      </c>
      <c r="J138" s="30" t="s">
        <v>28</v>
      </c>
      <c r="K138" s="30" t="s">
        <v>29</v>
      </c>
      <c r="L138" s="32"/>
      <c r="M138" s="32" t="s">
        <v>115</v>
      </c>
      <c r="N138" s="34" t="s">
        <v>116</v>
      </c>
      <c r="O138" s="31" t="s">
        <v>117</v>
      </c>
    </row>
    <row r="139" spans="1:15" s="10" customFormat="1" ht="75" x14ac:dyDescent="0.15">
      <c r="A139" s="30">
        <v>80111600</v>
      </c>
      <c r="B139" s="31" t="s">
        <v>125</v>
      </c>
      <c r="C139" s="36" t="s">
        <v>48</v>
      </c>
      <c r="D139" s="36" t="s">
        <v>48</v>
      </c>
      <c r="E139" s="30">
        <v>329</v>
      </c>
      <c r="F139" s="85" t="s">
        <v>35</v>
      </c>
      <c r="G139" s="41" t="s">
        <v>18</v>
      </c>
      <c r="H139" s="33">
        <v>79200000</v>
      </c>
      <c r="I139" s="33">
        <v>79200000</v>
      </c>
      <c r="J139" s="30" t="s">
        <v>28</v>
      </c>
      <c r="K139" s="30" t="s">
        <v>29</v>
      </c>
      <c r="L139" s="32"/>
      <c r="M139" s="32" t="s">
        <v>115</v>
      </c>
      <c r="N139" s="34" t="s">
        <v>116</v>
      </c>
      <c r="O139" s="31" t="s">
        <v>117</v>
      </c>
    </row>
    <row r="140" spans="1:15" s="10" customFormat="1" ht="75" x14ac:dyDescent="0.15">
      <c r="A140" s="30">
        <v>80111600</v>
      </c>
      <c r="B140" s="31" t="s">
        <v>126</v>
      </c>
      <c r="C140" s="36" t="s">
        <v>48</v>
      </c>
      <c r="D140" s="36" t="s">
        <v>48</v>
      </c>
      <c r="E140" s="30">
        <v>329</v>
      </c>
      <c r="F140" s="85" t="s">
        <v>35</v>
      </c>
      <c r="G140" s="41" t="s">
        <v>18</v>
      </c>
      <c r="H140" s="33">
        <v>70000000</v>
      </c>
      <c r="I140" s="33">
        <v>70000000</v>
      </c>
      <c r="J140" s="30" t="s">
        <v>28</v>
      </c>
      <c r="K140" s="30" t="s">
        <v>29</v>
      </c>
      <c r="L140" s="32"/>
      <c r="M140" s="32" t="s">
        <v>115</v>
      </c>
      <c r="N140" s="34" t="s">
        <v>116</v>
      </c>
      <c r="O140" s="31" t="s">
        <v>117</v>
      </c>
    </row>
    <row r="141" spans="1:15" s="10" customFormat="1" ht="75" x14ac:dyDescent="0.15">
      <c r="A141" s="30">
        <v>80111600</v>
      </c>
      <c r="B141" s="31" t="s">
        <v>126</v>
      </c>
      <c r="C141" s="36" t="s">
        <v>48</v>
      </c>
      <c r="D141" s="36" t="s">
        <v>48</v>
      </c>
      <c r="E141" s="30">
        <v>329</v>
      </c>
      <c r="F141" s="85" t="s">
        <v>35</v>
      </c>
      <c r="G141" s="41" t="s">
        <v>18</v>
      </c>
      <c r="H141" s="33">
        <v>80000000</v>
      </c>
      <c r="I141" s="33">
        <v>80000000</v>
      </c>
      <c r="J141" s="30" t="s">
        <v>28</v>
      </c>
      <c r="K141" s="30" t="s">
        <v>29</v>
      </c>
      <c r="L141" s="32"/>
      <c r="M141" s="32" t="s">
        <v>115</v>
      </c>
      <c r="N141" s="34" t="s">
        <v>116</v>
      </c>
      <c r="O141" s="31" t="s">
        <v>117</v>
      </c>
    </row>
    <row r="142" spans="1:15" s="10" customFormat="1" ht="105" x14ac:dyDescent="0.15">
      <c r="A142" s="30">
        <v>80111600</v>
      </c>
      <c r="B142" s="31" t="s">
        <v>127</v>
      </c>
      <c r="C142" s="36" t="s">
        <v>48</v>
      </c>
      <c r="D142" s="36" t="s">
        <v>48</v>
      </c>
      <c r="E142" s="30">
        <v>329</v>
      </c>
      <c r="F142" s="85" t="s">
        <v>35</v>
      </c>
      <c r="G142" s="41" t="s">
        <v>18</v>
      </c>
      <c r="H142" s="33">
        <v>9000000</v>
      </c>
      <c r="I142" s="33">
        <v>9000000</v>
      </c>
      <c r="J142" s="30" t="s">
        <v>28</v>
      </c>
      <c r="K142" s="30" t="s">
        <v>29</v>
      </c>
      <c r="L142" s="32"/>
      <c r="M142" s="32" t="s">
        <v>115</v>
      </c>
      <c r="N142" s="34" t="s">
        <v>116</v>
      </c>
      <c r="O142" s="31" t="s">
        <v>119</v>
      </c>
    </row>
    <row r="143" spans="1:15" s="92" customFormat="1" ht="59.25" customHeight="1" x14ac:dyDescent="0.25">
      <c r="A143" s="5" t="s">
        <v>95</v>
      </c>
      <c r="B143" s="5" t="s">
        <v>96</v>
      </c>
      <c r="C143" s="36" t="s">
        <v>48</v>
      </c>
      <c r="D143" s="36" t="s">
        <v>48</v>
      </c>
      <c r="E143" s="86">
        <v>10</v>
      </c>
      <c r="F143" s="86" t="s">
        <v>27</v>
      </c>
      <c r="G143" s="66" t="s">
        <v>97</v>
      </c>
      <c r="H143" s="87">
        <v>89950000</v>
      </c>
      <c r="I143" s="88">
        <v>89950000</v>
      </c>
      <c r="J143" s="89" t="s">
        <v>19</v>
      </c>
      <c r="K143" s="66" t="s">
        <v>29</v>
      </c>
      <c r="L143" s="5"/>
      <c r="M143" s="5" t="s">
        <v>98</v>
      </c>
      <c r="N143" s="90" t="s">
        <v>99</v>
      </c>
      <c r="O143" s="91" t="s">
        <v>92</v>
      </c>
    </row>
    <row r="144" spans="1:15" s="92" customFormat="1" ht="50.25" customHeight="1" x14ac:dyDescent="0.25">
      <c r="A144" s="93">
        <v>80131500</v>
      </c>
      <c r="B144" s="93" t="s">
        <v>100</v>
      </c>
      <c r="C144" s="36" t="s">
        <v>48</v>
      </c>
      <c r="D144" s="36" t="s">
        <v>48</v>
      </c>
      <c r="E144" s="86">
        <v>9</v>
      </c>
      <c r="F144" s="86" t="s">
        <v>27</v>
      </c>
      <c r="G144" s="66" t="s">
        <v>101</v>
      </c>
      <c r="H144" s="87">
        <v>974000000</v>
      </c>
      <c r="I144" s="88">
        <v>974000000</v>
      </c>
      <c r="J144" s="89" t="s">
        <v>19</v>
      </c>
      <c r="K144" s="66" t="s">
        <v>29</v>
      </c>
      <c r="L144" s="5"/>
      <c r="M144" s="5" t="s">
        <v>102</v>
      </c>
      <c r="N144" s="90" t="s">
        <v>99</v>
      </c>
      <c r="O144" s="91" t="s">
        <v>92</v>
      </c>
    </row>
    <row r="145" spans="1:16" s="14" customFormat="1" ht="53.1" customHeight="1" x14ac:dyDescent="0.25">
      <c r="A145" s="94">
        <v>81112000</v>
      </c>
      <c r="B145" s="40" t="s">
        <v>87</v>
      </c>
      <c r="C145" s="35" t="s">
        <v>72</v>
      </c>
      <c r="D145" s="35" t="s">
        <v>72</v>
      </c>
      <c r="E145" s="42">
        <v>11</v>
      </c>
      <c r="F145" s="42" t="s">
        <v>17</v>
      </c>
      <c r="G145" s="41" t="s">
        <v>18</v>
      </c>
      <c r="H145" s="44">
        <v>70000000</v>
      </c>
      <c r="I145" s="44">
        <v>70000000</v>
      </c>
      <c r="J145" s="42" t="s">
        <v>28</v>
      </c>
      <c r="K145" s="36" t="s">
        <v>20</v>
      </c>
      <c r="L145" s="15"/>
      <c r="M145" s="13" t="s">
        <v>76</v>
      </c>
      <c r="N145" s="95" t="s">
        <v>77</v>
      </c>
      <c r="O145" s="12" t="s">
        <v>23</v>
      </c>
    </row>
    <row r="146" spans="1:16" s="2" customFormat="1" ht="34.5" customHeight="1" x14ac:dyDescent="0.25">
      <c r="A146" s="67">
        <v>46161600</v>
      </c>
      <c r="B146" s="67" t="s">
        <v>128</v>
      </c>
      <c r="C146" s="36" t="s">
        <v>48</v>
      </c>
      <c r="D146" s="36" t="s">
        <v>48</v>
      </c>
      <c r="E146" s="30">
        <v>30</v>
      </c>
      <c r="F146" s="30" t="s">
        <v>35</v>
      </c>
      <c r="G146" s="67" t="s">
        <v>130</v>
      </c>
      <c r="H146" s="68">
        <v>3000000</v>
      </c>
      <c r="I146" s="30"/>
      <c r="J146" s="69" t="s">
        <v>28</v>
      </c>
      <c r="K146" s="30"/>
      <c r="L146" s="67"/>
      <c r="M146" s="67" t="s">
        <v>192</v>
      </c>
      <c r="N146" s="70" t="s">
        <v>193</v>
      </c>
      <c r="O146" s="12" t="s">
        <v>23</v>
      </c>
    </row>
    <row r="147" spans="1:16" s="2" customFormat="1" ht="34.5" customHeight="1" x14ac:dyDescent="0.25">
      <c r="A147" s="5" t="s">
        <v>145</v>
      </c>
      <c r="B147" s="67" t="s">
        <v>189</v>
      </c>
      <c r="C147" s="36" t="s">
        <v>48</v>
      </c>
      <c r="D147" s="36" t="s">
        <v>48</v>
      </c>
      <c r="E147" s="30">
        <v>30</v>
      </c>
      <c r="F147" s="30" t="s">
        <v>35</v>
      </c>
      <c r="G147" s="67" t="s">
        <v>130</v>
      </c>
      <c r="H147" s="68">
        <v>3000000</v>
      </c>
      <c r="I147" s="30"/>
      <c r="J147" s="69" t="s">
        <v>28</v>
      </c>
      <c r="K147" s="30"/>
      <c r="L147" s="67"/>
      <c r="M147" s="67" t="s">
        <v>192</v>
      </c>
      <c r="N147" s="70" t="s">
        <v>193</v>
      </c>
      <c r="O147" s="12" t="s">
        <v>23</v>
      </c>
    </row>
    <row r="148" spans="1:16" s="2" customFormat="1" ht="72" customHeight="1" x14ac:dyDescent="0.25">
      <c r="A148" s="5" t="s">
        <v>222</v>
      </c>
      <c r="B148" s="5" t="s">
        <v>146</v>
      </c>
      <c r="C148" s="30" t="s">
        <v>208</v>
      </c>
      <c r="D148" s="30" t="s">
        <v>208</v>
      </c>
      <c r="E148" s="30">
        <v>30</v>
      </c>
      <c r="F148" s="30" t="s">
        <v>35</v>
      </c>
      <c r="G148" s="67" t="s">
        <v>130</v>
      </c>
      <c r="H148" s="68">
        <v>1500000</v>
      </c>
      <c r="I148" s="30"/>
      <c r="J148" s="69" t="s">
        <v>28</v>
      </c>
      <c r="K148" s="30"/>
      <c r="L148" s="67"/>
      <c r="M148" s="67" t="s">
        <v>192</v>
      </c>
      <c r="N148" s="70" t="s">
        <v>193</v>
      </c>
      <c r="O148" s="12" t="s">
        <v>23</v>
      </c>
    </row>
    <row r="149" spans="1:16" s="2" customFormat="1" ht="34.5" customHeight="1" x14ac:dyDescent="0.25">
      <c r="A149" s="67">
        <v>42172100</v>
      </c>
      <c r="B149" s="67" t="s">
        <v>131</v>
      </c>
      <c r="C149" s="30" t="s">
        <v>209</v>
      </c>
      <c r="D149" s="30" t="s">
        <v>209</v>
      </c>
      <c r="E149" s="30">
        <v>60</v>
      </c>
      <c r="F149" s="30" t="s">
        <v>35</v>
      </c>
      <c r="G149" s="67" t="s">
        <v>130</v>
      </c>
      <c r="H149" s="68">
        <v>7000000</v>
      </c>
      <c r="I149" s="30"/>
      <c r="J149" s="69" t="s">
        <v>28</v>
      </c>
      <c r="K149" s="30"/>
      <c r="L149" s="67"/>
      <c r="M149" s="67" t="s">
        <v>192</v>
      </c>
      <c r="N149" s="70" t="s">
        <v>193</v>
      </c>
      <c r="O149" s="12" t="s">
        <v>23</v>
      </c>
    </row>
    <row r="150" spans="1:16" s="2" customFormat="1" ht="34.5" customHeight="1" x14ac:dyDescent="0.25">
      <c r="A150" s="71">
        <v>93141500</v>
      </c>
      <c r="B150" s="71" t="s">
        <v>132</v>
      </c>
      <c r="C150" s="36" t="s">
        <v>48</v>
      </c>
      <c r="D150" s="36" t="s">
        <v>48</v>
      </c>
      <c r="E150" s="30">
        <v>11</v>
      </c>
      <c r="F150" s="30" t="s">
        <v>108</v>
      </c>
      <c r="G150" s="67" t="s">
        <v>24</v>
      </c>
      <c r="H150" s="68">
        <v>250000000</v>
      </c>
      <c r="I150" s="30"/>
      <c r="J150" s="69" t="s">
        <v>28</v>
      </c>
      <c r="K150" s="30"/>
      <c r="L150" s="71"/>
      <c r="M150" s="67" t="s">
        <v>192</v>
      </c>
      <c r="N150" s="70" t="s">
        <v>193</v>
      </c>
      <c r="O150" s="12" t="s">
        <v>23</v>
      </c>
    </row>
    <row r="151" spans="1:16" s="2" customFormat="1" ht="34.5" customHeight="1" x14ac:dyDescent="0.25">
      <c r="A151" s="71">
        <v>80111600</v>
      </c>
      <c r="B151" s="71" t="s">
        <v>190</v>
      </c>
      <c r="C151" s="36" t="s">
        <v>48</v>
      </c>
      <c r="D151" s="36" t="s">
        <v>48</v>
      </c>
      <c r="E151" s="30">
        <v>11</v>
      </c>
      <c r="F151" s="30" t="s">
        <v>108</v>
      </c>
      <c r="G151" s="67" t="s">
        <v>24</v>
      </c>
      <c r="H151" s="68">
        <v>22000000</v>
      </c>
      <c r="I151" s="30"/>
      <c r="J151" s="69" t="s">
        <v>28</v>
      </c>
      <c r="K151" s="30"/>
      <c r="L151" s="71"/>
      <c r="M151" s="67" t="s">
        <v>192</v>
      </c>
      <c r="N151" s="70" t="s">
        <v>193</v>
      </c>
      <c r="O151" s="12" t="s">
        <v>23</v>
      </c>
    </row>
    <row r="152" spans="1:16" s="2" customFormat="1" ht="34.5" customHeight="1" x14ac:dyDescent="0.25">
      <c r="A152" s="71">
        <v>80111600</v>
      </c>
      <c r="B152" s="5" t="s">
        <v>133</v>
      </c>
      <c r="C152" s="36" t="s">
        <v>48</v>
      </c>
      <c r="D152" s="36" t="s">
        <v>48</v>
      </c>
      <c r="E152" s="30">
        <v>11</v>
      </c>
      <c r="F152" s="30" t="s">
        <v>134</v>
      </c>
      <c r="G152" s="67" t="s">
        <v>24</v>
      </c>
      <c r="H152" s="68">
        <f>2000000*E152</f>
        <v>22000000</v>
      </c>
      <c r="I152" s="30"/>
      <c r="J152" s="69" t="s">
        <v>28</v>
      </c>
      <c r="K152" s="30"/>
      <c r="L152" s="67"/>
      <c r="M152" s="67" t="s">
        <v>192</v>
      </c>
      <c r="N152" s="70" t="s">
        <v>193</v>
      </c>
      <c r="O152" s="12" t="s">
        <v>23</v>
      </c>
    </row>
    <row r="153" spans="1:16" s="2" customFormat="1" ht="51" x14ac:dyDescent="0.25">
      <c r="A153" s="55" t="s">
        <v>138</v>
      </c>
      <c r="B153" s="5" t="s">
        <v>200</v>
      </c>
      <c r="C153" s="69" t="s">
        <v>73</v>
      </c>
      <c r="D153" s="69" t="s">
        <v>73</v>
      </c>
      <c r="E153" s="72">
        <v>8</v>
      </c>
      <c r="F153" s="69" t="s">
        <v>108</v>
      </c>
      <c r="G153" s="5" t="s">
        <v>139</v>
      </c>
      <c r="H153" s="73">
        <v>50000000</v>
      </c>
      <c r="I153" s="74"/>
      <c r="J153" s="69" t="s">
        <v>28</v>
      </c>
      <c r="K153" s="55"/>
      <c r="L153" s="55"/>
      <c r="M153" s="67" t="s">
        <v>192</v>
      </c>
      <c r="N153" s="70" t="s">
        <v>193</v>
      </c>
      <c r="O153" s="12" t="s">
        <v>23</v>
      </c>
      <c r="P153" s="75"/>
    </row>
    <row r="154" spans="1:16" s="2" customFormat="1" ht="44.1" customHeight="1" x14ac:dyDescent="0.25">
      <c r="A154" s="76">
        <v>84131500</v>
      </c>
      <c r="B154" s="5" t="s">
        <v>135</v>
      </c>
      <c r="C154" s="36" t="s">
        <v>48</v>
      </c>
      <c r="D154" s="36" t="s">
        <v>48</v>
      </c>
      <c r="E154" s="72">
        <v>366</v>
      </c>
      <c r="F154" s="69" t="s">
        <v>35</v>
      </c>
      <c r="G154" s="5" t="s">
        <v>136</v>
      </c>
      <c r="H154" s="73">
        <v>21000000</v>
      </c>
      <c r="I154" s="74"/>
      <c r="J154" s="69" t="s">
        <v>28</v>
      </c>
      <c r="K154" s="55"/>
      <c r="L154" s="55"/>
      <c r="M154" s="55" t="s">
        <v>98</v>
      </c>
      <c r="N154" s="55" t="s">
        <v>99</v>
      </c>
      <c r="O154" s="12" t="s">
        <v>23</v>
      </c>
      <c r="P154" s="75"/>
    </row>
    <row r="155" spans="1:16" s="2" customFormat="1" ht="102" x14ac:dyDescent="0.25">
      <c r="A155" s="76">
        <v>80121600</v>
      </c>
      <c r="B155" s="5" t="s">
        <v>137</v>
      </c>
      <c r="C155" s="36" t="s">
        <v>48</v>
      </c>
      <c r="D155" s="36" t="s">
        <v>48</v>
      </c>
      <c r="E155" s="72">
        <v>11</v>
      </c>
      <c r="F155" s="69" t="s">
        <v>108</v>
      </c>
      <c r="G155" s="5" t="s">
        <v>24</v>
      </c>
      <c r="H155" s="73">
        <v>76500000</v>
      </c>
      <c r="I155" s="74"/>
      <c r="J155" s="69" t="s">
        <v>28</v>
      </c>
      <c r="K155" s="55"/>
      <c r="L155" s="55"/>
      <c r="M155" s="55" t="s">
        <v>98</v>
      </c>
      <c r="N155" s="55" t="s">
        <v>99</v>
      </c>
      <c r="O155" s="12" t="s">
        <v>23</v>
      </c>
      <c r="P155" s="75"/>
    </row>
    <row r="156" spans="1:16" s="2" customFormat="1" ht="27" customHeight="1" x14ac:dyDescent="0.25">
      <c r="A156" s="76">
        <v>78181507</v>
      </c>
      <c r="B156" s="55" t="s">
        <v>140</v>
      </c>
      <c r="C156" s="36" t="s">
        <v>48</v>
      </c>
      <c r="D156" s="36" t="s">
        <v>48</v>
      </c>
      <c r="E156" s="72">
        <v>11</v>
      </c>
      <c r="F156" s="69" t="s">
        <v>108</v>
      </c>
      <c r="G156" s="5" t="s">
        <v>194</v>
      </c>
      <c r="H156" s="73">
        <v>30000000</v>
      </c>
      <c r="I156" s="74"/>
      <c r="J156" s="69" t="s">
        <v>28</v>
      </c>
      <c r="K156" s="55"/>
      <c r="L156" s="55"/>
      <c r="M156" s="55" t="s">
        <v>98</v>
      </c>
      <c r="N156" s="55" t="s">
        <v>99</v>
      </c>
      <c r="O156" s="12" t="s">
        <v>23</v>
      </c>
      <c r="P156" s="75"/>
    </row>
    <row r="157" spans="1:16" s="2" customFormat="1" ht="25.5" x14ac:dyDescent="0.25">
      <c r="A157" s="76">
        <v>76111500</v>
      </c>
      <c r="B157" s="55" t="s">
        <v>141</v>
      </c>
      <c r="C157" s="69" t="s">
        <v>129</v>
      </c>
      <c r="D157" s="69" t="s">
        <v>129</v>
      </c>
      <c r="E157" s="72">
        <v>7</v>
      </c>
      <c r="F157" s="69" t="s">
        <v>108</v>
      </c>
      <c r="G157" s="5" t="s">
        <v>142</v>
      </c>
      <c r="H157" s="73">
        <v>170656000</v>
      </c>
      <c r="I157" s="74"/>
      <c r="J157" s="69" t="s">
        <v>28</v>
      </c>
      <c r="K157" s="55"/>
      <c r="L157" s="55"/>
      <c r="M157" s="55" t="s">
        <v>98</v>
      </c>
      <c r="N157" s="55" t="s">
        <v>99</v>
      </c>
      <c r="O157" s="12" t="s">
        <v>23</v>
      </c>
      <c r="P157" s="75"/>
    </row>
    <row r="158" spans="1:16" s="2" customFormat="1" ht="15" x14ac:dyDescent="0.25">
      <c r="A158" s="76">
        <v>90101600</v>
      </c>
      <c r="B158" s="55" t="s">
        <v>187</v>
      </c>
      <c r="C158" s="36" t="s">
        <v>48</v>
      </c>
      <c r="D158" s="36" t="s">
        <v>48</v>
      </c>
      <c r="E158" s="72">
        <v>10</v>
      </c>
      <c r="F158" s="69" t="s">
        <v>108</v>
      </c>
      <c r="G158" s="5" t="s">
        <v>136</v>
      </c>
      <c r="H158" s="73">
        <v>15000000</v>
      </c>
      <c r="I158" s="74"/>
      <c r="J158" s="69" t="s">
        <v>28</v>
      </c>
      <c r="K158" s="55"/>
      <c r="L158" s="55"/>
      <c r="M158" s="55" t="s">
        <v>98</v>
      </c>
      <c r="N158" s="55" t="s">
        <v>99</v>
      </c>
      <c r="O158" s="12" t="s">
        <v>23</v>
      </c>
      <c r="P158" s="75"/>
    </row>
    <row r="159" spans="1:16" s="2" customFormat="1" ht="25.5" x14ac:dyDescent="0.25">
      <c r="A159" s="76">
        <v>84131600</v>
      </c>
      <c r="B159" s="5" t="s">
        <v>210</v>
      </c>
      <c r="C159" s="36" t="s">
        <v>48</v>
      </c>
      <c r="D159" s="36" t="s">
        <v>48</v>
      </c>
      <c r="E159" s="72">
        <v>12</v>
      </c>
      <c r="F159" s="69" t="s">
        <v>108</v>
      </c>
      <c r="G159" s="5" t="s">
        <v>136</v>
      </c>
      <c r="H159" s="73">
        <v>5000000</v>
      </c>
      <c r="I159" s="74"/>
      <c r="J159" s="69" t="s">
        <v>28</v>
      </c>
      <c r="K159" s="55"/>
      <c r="L159" s="55"/>
      <c r="M159" s="55" t="s">
        <v>98</v>
      </c>
      <c r="N159" s="55" t="s">
        <v>99</v>
      </c>
      <c r="O159" s="12" t="s">
        <v>23</v>
      </c>
      <c r="P159" s="75"/>
    </row>
    <row r="160" spans="1:16" s="2" customFormat="1" ht="15" x14ac:dyDescent="0.25">
      <c r="A160" s="76">
        <v>78102200</v>
      </c>
      <c r="B160" s="55" t="s">
        <v>147</v>
      </c>
      <c r="C160" s="36" t="s">
        <v>48</v>
      </c>
      <c r="D160" s="36" t="s">
        <v>48</v>
      </c>
      <c r="E160" s="72">
        <v>12</v>
      </c>
      <c r="F160" s="69" t="s">
        <v>108</v>
      </c>
      <c r="G160" s="5" t="s">
        <v>49</v>
      </c>
      <c r="H160" s="73">
        <v>63276000</v>
      </c>
      <c r="I160" s="74"/>
      <c r="J160" s="69" t="s">
        <v>143</v>
      </c>
      <c r="K160" s="55" t="s">
        <v>196</v>
      </c>
      <c r="L160" s="55"/>
      <c r="M160" s="55" t="s">
        <v>98</v>
      </c>
      <c r="N160" s="55" t="s">
        <v>99</v>
      </c>
      <c r="O160" s="12" t="s">
        <v>23</v>
      </c>
      <c r="P160" s="75"/>
    </row>
    <row r="161" spans="1:16" s="2" customFormat="1" ht="15" x14ac:dyDescent="0.25">
      <c r="A161" s="76">
        <v>82121800</v>
      </c>
      <c r="B161" s="55" t="s">
        <v>148</v>
      </c>
      <c r="C161" s="36" t="s">
        <v>48</v>
      </c>
      <c r="D161" s="36" t="s">
        <v>48</v>
      </c>
      <c r="E161" s="72">
        <v>12</v>
      </c>
      <c r="F161" s="69" t="s">
        <v>108</v>
      </c>
      <c r="G161" s="5" t="s">
        <v>49</v>
      </c>
      <c r="H161" s="73">
        <v>34514700</v>
      </c>
      <c r="I161" s="74"/>
      <c r="J161" s="69" t="s">
        <v>143</v>
      </c>
      <c r="K161" s="55" t="s">
        <v>196</v>
      </c>
      <c r="L161" s="55"/>
      <c r="M161" s="55" t="s">
        <v>98</v>
      </c>
      <c r="N161" s="55" t="s">
        <v>99</v>
      </c>
      <c r="O161" s="12" t="s">
        <v>23</v>
      </c>
      <c r="P161" s="75"/>
    </row>
    <row r="162" spans="1:16" s="2" customFormat="1" ht="25.5" x14ac:dyDescent="0.25">
      <c r="A162" s="76">
        <v>15101500</v>
      </c>
      <c r="B162" s="55" t="s">
        <v>149</v>
      </c>
      <c r="C162" s="36" t="s">
        <v>48</v>
      </c>
      <c r="D162" s="36" t="s">
        <v>48</v>
      </c>
      <c r="E162" s="72">
        <v>12</v>
      </c>
      <c r="F162" s="69" t="s">
        <v>108</v>
      </c>
      <c r="G162" s="5" t="s">
        <v>142</v>
      </c>
      <c r="H162" s="73">
        <v>35000000.000000007</v>
      </c>
      <c r="I162" s="74"/>
      <c r="J162" s="69" t="s">
        <v>195</v>
      </c>
      <c r="K162" s="55" t="s">
        <v>196</v>
      </c>
      <c r="L162" s="55"/>
      <c r="M162" s="55" t="s">
        <v>98</v>
      </c>
      <c r="N162" s="55" t="s">
        <v>99</v>
      </c>
      <c r="O162" s="12" t="s">
        <v>23</v>
      </c>
      <c r="P162" s="75"/>
    </row>
    <row r="163" spans="1:16" s="2" customFormat="1" ht="23.25" customHeight="1" x14ac:dyDescent="0.25">
      <c r="A163" s="76">
        <v>80131500</v>
      </c>
      <c r="B163" s="55" t="s">
        <v>150</v>
      </c>
      <c r="C163" s="36" t="s">
        <v>48</v>
      </c>
      <c r="D163" s="36" t="s">
        <v>48</v>
      </c>
      <c r="E163" s="72">
        <v>12</v>
      </c>
      <c r="F163" s="69" t="s">
        <v>108</v>
      </c>
      <c r="G163" s="5" t="s">
        <v>49</v>
      </c>
      <c r="H163" s="73">
        <v>1730318556</v>
      </c>
      <c r="I163" s="74"/>
      <c r="J163" s="69" t="s">
        <v>195</v>
      </c>
      <c r="K163" s="55" t="s">
        <v>196</v>
      </c>
      <c r="L163" s="55"/>
      <c r="M163" s="55" t="s">
        <v>98</v>
      </c>
      <c r="N163" s="55" t="s">
        <v>99</v>
      </c>
      <c r="O163" s="12" t="s">
        <v>23</v>
      </c>
      <c r="P163" s="75"/>
    </row>
    <row r="164" spans="1:16" s="2" customFormat="1" ht="76.5" x14ac:dyDescent="0.25">
      <c r="A164" s="76">
        <v>84131500</v>
      </c>
      <c r="B164" s="5" t="s">
        <v>186</v>
      </c>
      <c r="C164" s="36" t="s">
        <v>48</v>
      </c>
      <c r="D164" s="36" t="s">
        <v>48</v>
      </c>
      <c r="E164" s="72">
        <v>12</v>
      </c>
      <c r="F164" s="69" t="s">
        <v>108</v>
      </c>
      <c r="G164" s="5" t="s">
        <v>139</v>
      </c>
      <c r="H164" s="73">
        <v>30000000</v>
      </c>
      <c r="I164" s="74"/>
      <c r="J164" s="69" t="s">
        <v>28</v>
      </c>
      <c r="K164" s="55"/>
      <c r="L164" s="55"/>
      <c r="M164" s="55" t="s">
        <v>98</v>
      </c>
      <c r="N164" s="55" t="s">
        <v>99</v>
      </c>
      <c r="O164" s="12" t="s">
        <v>23</v>
      </c>
      <c r="P164" s="75"/>
    </row>
    <row r="165" spans="1:16" s="2" customFormat="1" ht="25.5" x14ac:dyDescent="0.25">
      <c r="A165" s="76" t="s">
        <v>213</v>
      </c>
      <c r="B165" s="55" t="s">
        <v>188</v>
      </c>
      <c r="C165" s="69" t="s">
        <v>212</v>
      </c>
      <c r="D165" s="69" t="s">
        <v>212</v>
      </c>
      <c r="E165" s="72">
        <v>12</v>
      </c>
      <c r="F165" s="69" t="s">
        <v>108</v>
      </c>
      <c r="G165" s="5" t="s">
        <v>142</v>
      </c>
      <c r="H165" s="73">
        <v>30000000</v>
      </c>
      <c r="I165" s="74"/>
      <c r="J165" s="69" t="s">
        <v>28</v>
      </c>
      <c r="K165" s="55"/>
      <c r="L165" s="55"/>
      <c r="M165" s="55" t="s">
        <v>98</v>
      </c>
      <c r="N165" s="55" t="s">
        <v>99</v>
      </c>
      <c r="O165" s="12" t="s">
        <v>23</v>
      </c>
      <c r="P165" s="75"/>
    </row>
    <row r="166" spans="1:16" s="2" customFormat="1" ht="15" x14ac:dyDescent="0.25">
      <c r="A166" s="76">
        <v>14111800</v>
      </c>
      <c r="B166" s="55" t="s">
        <v>191</v>
      </c>
      <c r="C166" s="36" t="s">
        <v>48</v>
      </c>
      <c r="D166" s="36" t="s">
        <v>48</v>
      </c>
      <c r="E166" s="72">
        <v>1</v>
      </c>
      <c r="F166" s="69" t="s">
        <v>108</v>
      </c>
      <c r="G166" s="5" t="s">
        <v>136</v>
      </c>
      <c r="H166" s="73">
        <v>10000000</v>
      </c>
      <c r="I166" s="74"/>
      <c r="J166" s="69" t="s">
        <v>28</v>
      </c>
      <c r="K166" s="55"/>
      <c r="L166" s="55"/>
      <c r="M166" s="55" t="s">
        <v>98</v>
      </c>
      <c r="N166" s="55" t="s">
        <v>99</v>
      </c>
      <c r="O166" s="12" t="s">
        <v>23</v>
      </c>
      <c r="P166" s="75"/>
    </row>
    <row r="167" spans="1:16" s="10" customFormat="1" ht="38.25" x14ac:dyDescent="0.15">
      <c r="A167" s="55" t="s">
        <v>181</v>
      </c>
      <c r="B167" s="5" t="s">
        <v>151</v>
      </c>
      <c r="C167" s="36" t="s">
        <v>48</v>
      </c>
      <c r="D167" s="36" t="s">
        <v>48</v>
      </c>
      <c r="E167" s="72">
        <v>30</v>
      </c>
      <c r="F167" s="69" t="s">
        <v>114</v>
      </c>
      <c r="G167" s="55" t="s">
        <v>152</v>
      </c>
      <c r="H167" s="77">
        <v>15000000</v>
      </c>
      <c r="I167" s="78"/>
      <c r="J167" s="79" t="s">
        <v>28</v>
      </c>
      <c r="K167" s="55"/>
      <c r="L167" s="55"/>
      <c r="M167" s="5" t="s">
        <v>153</v>
      </c>
      <c r="N167" s="55" t="s">
        <v>154</v>
      </c>
      <c r="O167" s="5" t="s">
        <v>198</v>
      </c>
    </row>
    <row r="168" spans="1:16" s="10" customFormat="1" ht="51" x14ac:dyDescent="0.15">
      <c r="A168" s="55" t="s">
        <v>155</v>
      </c>
      <c r="B168" s="5" t="s">
        <v>156</v>
      </c>
      <c r="C168" s="36" t="s">
        <v>48</v>
      </c>
      <c r="D168" s="36" t="s">
        <v>48</v>
      </c>
      <c r="E168" s="72">
        <v>60</v>
      </c>
      <c r="F168" s="69" t="s">
        <v>114</v>
      </c>
      <c r="G168" s="55" t="s">
        <v>142</v>
      </c>
      <c r="H168" s="77">
        <v>160000000</v>
      </c>
      <c r="I168" s="78"/>
      <c r="J168" s="79" t="s">
        <v>28</v>
      </c>
      <c r="K168" s="55"/>
      <c r="L168" s="55"/>
      <c r="M168" s="5" t="s">
        <v>153</v>
      </c>
      <c r="N168" s="55" t="s">
        <v>154</v>
      </c>
      <c r="O168" s="5" t="s">
        <v>198</v>
      </c>
    </row>
    <row r="169" spans="1:16" s="10" customFormat="1" ht="38.25" x14ac:dyDescent="0.15">
      <c r="A169" s="55" t="s">
        <v>157</v>
      </c>
      <c r="B169" s="5" t="s">
        <v>158</v>
      </c>
      <c r="C169" s="36" t="s">
        <v>48</v>
      </c>
      <c r="D169" s="36" t="s">
        <v>48</v>
      </c>
      <c r="E169" s="72">
        <v>360</v>
      </c>
      <c r="F169" s="69" t="s">
        <v>114</v>
      </c>
      <c r="G169" s="55" t="s">
        <v>159</v>
      </c>
      <c r="H169" s="77">
        <v>400000000</v>
      </c>
      <c r="I169" s="78"/>
      <c r="J169" s="79" t="s">
        <v>28</v>
      </c>
      <c r="K169" s="55"/>
      <c r="L169" s="55"/>
      <c r="M169" s="5" t="s">
        <v>153</v>
      </c>
      <c r="N169" s="55" t="s">
        <v>154</v>
      </c>
      <c r="O169" s="5" t="s">
        <v>198</v>
      </c>
    </row>
    <row r="170" spans="1:16" s="10" customFormat="1" ht="38.25" x14ac:dyDescent="0.15">
      <c r="A170" s="55" t="s">
        <v>214</v>
      </c>
      <c r="B170" s="5" t="s">
        <v>160</v>
      </c>
      <c r="C170" s="36" t="s">
        <v>48</v>
      </c>
      <c r="D170" s="36" t="s">
        <v>48</v>
      </c>
      <c r="E170" s="72">
        <v>60</v>
      </c>
      <c r="F170" s="69" t="s">
        <v>114</v>
      </c>
      <c r="G170" s="55" t="s">
        <v>152</v>
      </c>
      <c r="H170" s="77">
        <v>20000000</v>
      </c>
      <c r="I170" s="78"/>
      <c r="J170" s="79" t="s">
        <v>28</v>
      </c>
      <c r="K170" s="55"/>
      <c r="L170" s="55"/>
      <c r="M170" s="5" t="s">
        <v>153</v>
      </c>
      <c r="N170" s="55" t="s">
        <v>154</v>
      </c>
      <c r="O170" s="5" t="s">
        <v>198</v>
      </c>
    </row>
    <row r="171" spans="1:16" s="10" customFormat="1" ht="38.25" x14ac:dyDescent="0.15">
      <c r="A171" s="55" t="s">
        <v>215</v>
      </c>
      <c r="B171" s="5" t="s">
        <v>161</v>
      </c>
      <c r="C171" s="36" t="s">
        <v>48</v>
      </c>
      <c r="D171" s="36" t="s">
        <v>48</v>
      </c>
      <c r="E171" s="72">
        <v>360</v>
      </c>
      <c r="F171" s="69" t="s">
        <v>114</v>
      </c>
      <c r="G171" s="55" t="s">
        <v>49</v>
      </c>
      <c r="H171" s="77">
        <v>25350900</v>
      </c>
      <c r="I171" s="78"/>
      <c r="J171" s="79" t="s">
        <v>28</v>
      </c>
      <c r="K171" s="55"/>
      <c r="L171" s="55"/>
      <c r="M171" s="5" t="s">
        <v>153</v>
      </c>
      <c r="N171" s="55" t="s">
        <v>154</v>
      </c>
      <c r="O171" s="5" t="s">
        <v>198</v>
      </c>
    </row>
    <row r="172" spans="1:16" s="10" customFormat="1" ht="38.25" x14ac:dyDescent="0.15">
      <c r="A172" s="55" t="s">
        <v>216</v>
      </c>
      <c r="B172" s="5" t="s">
        <v>223</v>
      </c>
      <c r="C172" s="36" t="s">
        <v>48</v>
      </c>
      <c r="D172" s="36" t="s">
        <v>48</v>
      </c>
      <c r="E172" s="72">
        <v>330</v>
      </c>
      <c r="F172" s="69" t="s">
        <v>114</v>
      </c>
      <c r="G172" s="55" t="s">
        <v>162</v>
      </c>
      <c r="H172" s="77">
        <v>14754878</v>
      </c>
      <c r="I172" s="78"/>
      <c r="J172" s="79" t="s">
        <v>28</v>
      </c>
      <c r="K172" s="55"/>
      <c r="L172" s="55"/>
      <c r="M172" s="5" t="s">
        <v>153</v>
      </c>
      <c r="N172" s="55" t="s">
        <v>154</v>
      </c>
      <c r="O172" s="5" t="s">
        <v>198</v>
      </c>
    </row>
    <row r="173" spans="1:16" s="10" customFormat="1" ht="38.25" x14ac:dyDescent="0.15">
      <c r="A173" s="55" t="s">
        <v>216</v>
      </c>
      <c r="B173" s="5" t="s">
        <v>163</v>
      </c>
      <c r="C173" s="36" t="s">
        <v>48</v>
      </c>
      <c r="D173" s="36" t="s">
        <v>48</v>
      </c>
      <c r="E173" s="72">
        <v>30</v>
      </c>
      <c r="F173" s="69" t="s">
        <v>114</v>
      </c>
      <c r="G173" s="55" t="s">
        <v>162</v>
      </c>
      <c r="H173" s="77">
        <v>8000000</v>
      </c>
      <c r="I173" s="78"/>
      <c r="J173" s="79" t="s">
        <v>28</v>
      </c>
      <c r="K173" s="55"/>
      <c r="L173" s="55"/>
      <c r="M173" s="5" t="s">
        <v>153</v>
      </c>
      <c r="N173" s="55" t="s">
        <v>154</v>
      </c>
      <c r="O173" s="5" t="s">
        <v>198</v>
      </c>
    </row>
    <row r="174" spans="1:16" s="10" customFormat="1" ht="38.25" x14ac:dyDescent="0.15">
      <c r="A174" s="55" t="s">
        <v>216</v>
      </c>
      <c r="B174" s="5" t="s">
        <v>164</v>
      </c>
      <c r="C174" s="36" t="s">
        <v>48</v>
      </c>
      <c r="D174" s="36" t="s">
        <v>48</v>
      </c>
      <c r="E174" s="72">
        <v>330</v>
      </c>
      <c r="F174" s="69" t="s">
        <v>114</v>
      </c>
      <c r="G174" s="55" t="s">
        <v>159</v>
      </c>
      <c r="H174" s="77">
        <v>30000000</v>
      </c>
      <c r="I174" s="78"/>
      <c r="J174" s="79" t="s">
        <v>28</v>
      </c>
      <c r="K174" s="55"/>
      <c r="L174" s="55"/>
      <c r="M174" s="5" t="s">
        <v>153</v>
      </c>
      <c r="N174" s="55" t="s">
        <v>154</v>
      </c>
      <c r="O174" s="5" t="s">
        <v>198</v>
      </c>
    </row>
    <row r="175" spans="1:16" s="10" customFormat="1" ht="38.25" x14ac:dyDescent="0.15">
      <c r="A175" s="55" t="s">
        <v>165</v>
      </c>
      <c r="B175" s="5" t="s">
        <v>166</v>
      </c>
      <c r="C175" s="36" t="s">
        <v>48</v>
      </c>
      <c r="D175" s="36" t="s">
        <v>48</v>
      </c>
      <c r="E175" s="72">
        <v>60</v>
      </c>
      <c r="F175" s="69" t="s">
        <v>114</v>
      </c>
      <c r="G175" s="55" t="s">
        <v>162</v>
      </c>
      <c r="H175" s="77">
        <v>120000000</v>
      </c>
      <c r="I175" s="78"/>
      <c r="J175" s="79" t="s">
        <v>28</v>
      </c>
      <c r="K175" s="55"/>
      <c r="L175" s="55"/>
      <c r="M175" s="5" t="s">
        <v>153</v>
      </c>
      <c r="N175" s="55" t="s">
        <v>154</v>
      </c>
      <c r="O175" s="5" t="s">
        <v>198</v>
      </c>
    </row>
    <row r="176" spans="1:16" s="10" customFormat="1" ht="38.25" x14ac:dyDescent="0.15">
      <c r="A176" s="55" t="s">
        <v>217</v>
      </c>
      <c r="B176" s="5" t="s">
        <v>167</v>
      </c>
      <c r="C176" s="36" t="s">
        <v>48</v>
      </c>
      <c r="D176" s="36" t="s">
        <v>48</v>
      </c>
      <c r="E176" s="72">
        <v>60</v>
      </c>
      <c r="F176" s="69" t="s">
        <v>114</v>
      </c>
      <c r="G176" s="55" t="s">
        <v>168</v>
      </c>
      <c r="H176" s="77">
        <v>20000000</v>
      </c>
      <c r="I176" s="78"/>
      <c r="J176" s="79" t="s">
        <v>28</v>
      </c>
      <c r="K176" s="55"/>
      <c r="L176" s="55"/>
      <c r="M176" s="5" t="s">
        <v>153</v>
      </c>
      <c r="N176" s="55" t="s">
        <v>154</v>
      </c>
      <c r="O176" s="5" t="s">
        <v>198</v>
      </c>
    </row>
    <row r="177" spans="1:15" s="10" customFormat="1" ht="38.25" x14ac:dyDescent="0.15">
      <c r="A177" s="55" t="s">
        <v>218</v>
      </c>
      <c r="B177" s="5" t="s">
        <v>144</v>
      </c>
      <c r="C177" s="36" t="s">
        <v>48</v>
      </c>
      <c r="D177" s="36" t="s">
        <v>48</v>
      </c>
      <c r="E177" s="72">
        <v>330</v>
      </c>
      <c r="F177" s="69" t="s">
        <v>114</v>
      </c>
      <c r="G177" s="55" t="s">
        <v>49</v>
      </c>
      <c r="H177" s="77">
        <v>46000000</v>
      </c>
      <c r="I177" s="78"/>
      <c r="J177" s="79" t="s">
        <v>28</v>
      </c>
      <c r="K177" s="55"/>
      <c r="L177" s="55"/>
      <c r="M177" s="5" t="s">
        <v>153</v>
      </c>
      <c r="N177" s="55" t="s">
        <v>154</v>
      </c>
      <c r="O177" s="5" t="s">
        <v>198</v>
      </c>
    </row>
    <row r="178" spans="1:15" s="10" customFormat="1" ht="38.25" x14ac:dyDescent="0.15">
      <c r="A178" s="55" t="s">
        <v>169</v>
      </c>
      <c r="B178" s="5" t="s">
        <v>170</v>
      </c>
      <c r="C178" s="36" t="s">
        <v>48</v>
      </c>
      <c r="D178" s="36" t="s">
        <v>48</v>
      </c>
      <c r="E178" s="72">
        <v>90</v>
      </c>
      <c r="F178" s="69" t="s">
        <v>114</v>
      </c>
      <c r="G178" s="55" t="s">
        <v>171</v>
      </c>
      <c r="H178" s="77">
        <v>50000000</v>
      </c>
      <c r="I178" s="78"/>
      <c r="J178" s="79" t="s">
        <v>28</v>
      </c>
      <c r="K178" s="55"/>
      <c r="L178" s="55"/>
      <c r="M178" s="5" t="s">
        <v>153</v>
      </c>
      <c r="N178" s="55" t="s">
        <v>154</v>
      </c>
      <c r="O178" s="5" t="s">
        <v>198</v>
      </c>
    </row>
    <row r="179" spans="1:15" s="10" customFormat="1" ht="38.25" x14ac:dyDescent="0.15">
      <c r="A179" s="55" t="s">
        <v>172</v>
      </c>
      <c r="B179" s="5" t="s">
        <v>173</v>
      </c>
      <c r="C179" s="36" t="s">
        <v>48</v>
      </c>
      <c r="D179" s="36" t="s">
        <v>48</v>
      </c>
      <c r="E179" s="72">
        <v>90</v>
      </c>
      <c r="F179" s="69" t="s">
        <v>114</v>
      </c>
      <c r="G179" s="55" t="s">
        <v>174</v>
      </c>
      <c r="H179" s="77">
        <v>20000000</v>
      </c>
      <c r="I179" s="78"/>
      <c r="J179" s="79" t="s">
        <v>28</v>
      </c>
      <c r="K179" s="55"/>
      <c r="L179" s="55"/>
      <c r="M179" s="5" t="s">
        <v>153</v>
      </c>
      <c r="N179" s="55" t="s">
        <v>154</v>
      </c>
      <c r="O179" s="5" t="s">
        <v>198</v>
      </c>
    </row>
    <row r="180" spans="1:15" s="10" customFormat="1" ht="38.25" x14ac:dyDescent="0.25">
      <c r="A180" s="55" t="s">
        <v>219</v>
      </c>
      <c r="B180" s="5" t="s">
        <v>175</v>
      </c>
      <c r="C180" s="69" t="s">
        <v>73</v>
      </c>
      <c r="D180" s="69" t="s">
        <v>73</v>
      </c>
      <c r="E180" s="72">
        <v>60</v>
      </c>
      <c r="F180" s="69" t="s">
        <v>114</v>
      </c>
      <c r="G180" s="55" t="s">
        <v>142</v>
      </c>
      <c r="H180" s="77">
        <v>7000000</v>
      </c>
      <c r="I180" s="78"/>
      <c r="J180" s="79" t="s">
        <v>28</v>
      </c>
      <c r="K180" s="55"/>
      <c r="L180" s="55"/>
      <c r="M180" s="5" t="s">
        <v>153</v>
      </c>
      <c r="N180" s="55" t="s">
        <v>154</v>
      </c>
      <c r="O180" s="5" t="s">
        <v>198</v>
      </c>
    </row>
    <row r="181" spans="1:15" s="10" customFormat="1" ht="38.25" x14ac:dyDescent="0.25">
      <c r="A181" s="55" t="s">
        <v>220</v>
      </c>
      <c r="B181" s="5" t="s">
        <v>176</v>
      </c>
      <c r="C181" s="69" t="s">
        <v>73</v>
      </c>
      <c r="D181" s="69" t="s">
        <v>73</v>
      </c>
      <c r="E181" s="72">
        <v>30</v>
      </c>
      <c r="F181" s="69" t="s">
        <v>114</v>
      </c>
      <c r="G181" s="55" t="s">
        <v>152</v>
      </c>
      <c r="H181" s="77">
        <v>9506000</v>
      </c>
      <c r="I181" s="78"/>
      <c r="J181" s="79" t="s">
        <v>28</v>
      </c>
      <c r="K181" s="55"/>
      <c r="L181" s="55"/>
      <c r="M181" s="5" t="s">
        <v>153</v>
      </c>
      <c r="N181" s="55" t="s">
        <v>154</v>
      </c>
      <c r="O181" s="5" t="s">
        <v>198</v>
      </c>
    </row>
    <row r="182" spans="1:15" s="10" customFormat="1" ht="38.25" x14ac:dyDescent="0.15">
      <c r="A182" s="55" t="s">
        <v>181</v>
      </c>
      <c r="B182" s="5" t="s">
        <v>177</v>
      </c>
      <c r="C182" s="36" t="s">
        <v>48</v>
      </c>
      <c r="D182" s="36" t="s">
        <v>48</v>
      </c>
      <c r="E182" s="72">
        <v>300</v>
      </c>
      <c r="F182" s="69" t="s">
        <v>114</v>
      </c>
      <c r="G182" s="55" t="s">
        <v>152</v>
      </c>
      <c r="H182" s="77">
        <v>5668475</v>
      </c>
      <c r="I182" s="78"/>
      <c r="J182" s="79" t="s">
        <v>28</v>
      </c>
      <c r="K182" s="55"/>
      <c r="L182" s="55"/>
      <c r="M182" s="5" t="s">
        <v>153</v>
      </c>
      <c r="N182" s="55" t="s">
        <v>154</v>
      </c>
      <c r="O182" s="5" t="s">
        <v>198</v>
      </c>
    </row>
    <row r="183" spans="1:15" s="10" customFormat="1" ht="38.25" x14ac:dyDescent="0.15">
      <c r="A183" s="55" t="s">
        <v>221</v>
      </c>
      <c r="B183" s="5" t="s">
        <v>178</v>
      </c>
      <c r="C183" s="36" t="s">
        <v>48</v>
      </c>
      <c r="D183" s="36" t="s">
        <v>48</v>
      </c>
      <c r="E183" s="72">
        <v>150</v>
      </c>
      <c r="F183" s="69" t="s">
        <v>114</v>
      </c>
      <c r="G183" s="55" t="s">
        <v>152</v>
      </c>
      <c r="H183" s="77">
        <v>15000000</v>
      </c>
      <c r="I183" s="78"/>
      <c r="J183" s="79" t="s">
        <v>28</v>
      </c>
      <c r="K183" s="55"/>
      <c r="L183" s="55"/>
      <c r="M183" s="5" t="s">
        <v>153</v>
      </c>
      <c r="N183" s="55" t="s">
        <v>154</v>
      </c>
      <c r="O183" s="5" t="s">
        <v>198</v>
      </c>
    </row>
    <row r="184" spans="1:15" s="10" customFormat="1" ht="51" x14ac:dyDescent="0.15">
      <c r="A184" s="55" t="s">
        <v>179</v>
      </c>
      <c r="B184" s="5" t="s">
        <v>180</v>
      </c>
      <c r="C184" s="36" t="s">
        <v>48</v>
      </c>
      <c r="D184" s="36" t="s">
        <v>48</v>
      </c>
      <c r="E184" s="72">
        <v>90</v>
      </c>
      <c r="F184" s="69" t="s">
        <v>114</v>
      </c>
      <c r="G184" s="55" t="s">
        <v>171</v>
      </c>
      <c r="H184" s="77">
        <v>258002796</v>
      </c>
      <c r="I184" s="78"/>
      <c r="J184" s="79" t="s">
        <v>28</v>
      </c>
      <c r="K184" s="55"/>
      <c r="L184" s="55"/>
      <c r="M184" s="5" t="s">
        <v>153</v>
      </c>
      <c r="N184" s="55" t="s">
        <v>154</v>
      </c>
      <c r="O184" s="5" t="s">
        <v>198</v>
      </c>
    </row>
    <row r="185" spans="1:15" s="10" customFormat="1" ht="38.25" x14ac:dyDescent="0.15">
      <c r="A185" s="55" t="s">
        <v>181</v>
      </c>
      <c r="B185" s="5" t="s">
        <v>182</v>
      </c>
      <c r="C185" s="36" t="s">
        <v>48</v>
      </c>
      <c r="D185" s="36" t="s">
        <v>48</v>
      </c>
      <c r="E185" s="72">
        <v>360</v>
      </c>
      <c r="F185" s="69" t="s">
        <v>114</v>
      </c>
      <c r="G185" s="55" t="s">
        <v>142</v>
      </c>
      <c r="H185" s="77">
        <v>3000000</v>
      </c>
      <c r="I185" s="78"/>
      <c r="J185" s="79" t="s">
        <v>28</v>
      </c>
      <c r="K185" s="55"/>
      <c r="L185" s="55"/>
      <c r="M185" s="5" t="s">
        <v>153</v>
      </c>
      <c r="N185" s="55" t="s">
        <v>154</v>
      </c>
      <c r="O185" s="5" t="s">
        <v>198</v>
      </c>
    </row>
    <row r="186" spans="1:15" s="10" customFormat="1" ht="38.25" x14ac:dyDescent="0.25">
      <c r="A186" s="55" t="s">
        <v>183</v>
      </c>
      <c r="B186" s="5" t="s">
        <v>184</v>
      </c>
      <c r="C186" s="69" t="s">
        <v>211</v>
      </c>
      <c r="D186" s="69" t="s">
        <v>211</v>
      </c>
      <c r="E186" s="72">
        <v>60</v>
      </c>
      <c r="F186" s="69" t="s">
        <v>114</v>
      </c>
      <c r="G186" s="55" t="s">
        <v>171</v>
      </c>
      <c r="H186" s="77">
        <v>100000000</v>
      </c>
      <c r="I186" s="78"/>
      <c r="J186" s="79" t="s">
        <v>28</v>
      </c>
      <c r="K186" s="55"/>
      <c r="L186" s="55"/>
      <c r="M186" s="5" t="s">
        <v>153</v>
      </c>
      <c r="N186" s="55" t="s">
        <v>154</v>
      </c>
      <c r="O186" s="5" t="s">
        <v>198</v>
      </c>
    </row>
    <row r="187" spans="1:15" s="10" customFormat="1" ht="38.25" x14ac:dyDescent="0.25">
      <c r="A187" s="55" t="s">
        <v>155</v>
      </c>
      <c r="B187" s="5" t="s">
        <v>185</v>
      </c>
      <c r="C187" s="69" t="s">
        <v>207</v>
      </c>
      <c r="D187" s="69" t="s">
        <v>207</v>
      </c>
      <c r="E187" s="72">
        <v>90</v>
      </c>
      <c r="F187" s="69" t="s">
        <v>114</v>
      </c>
      <c r="G187" s="55" t="s">
        <v>171</v>
      </c>
      <c r="H187" s="77">
        <v>77682286</v>
      </c>
      <c r="I187" s="78"/>
      <c r="J187" s="79" t="s">
        <v>28</v>
      </c>
      <c r="K187" s="55"/>
      <c r="L187" s="55"/>
      <c r="M187" s="5" t="s">
        <v>153</v>
      </c>
      <c r="N187" s="55" t="s">
        <v>154</v>
      </c>
      <c r="O187" s="5" t="s">
        <v>198</v>
      </c>
    </row>
    <row r="188" spans="1:15" s="84" customFormat="1" ht="38.25" x14ac:dyDescent="0.25">
      <c r="A188" s="5" t="s">
        <v>224</v>
      </c>
      <c r="B188" s="5" t="s">
        <v>227</v>
      </c>
      <c r="C188" s="69" t="s">
        <v>246</v>
      </c>
      <c r="D188" s="69" t="s">
        <v>246</v>
      </c>
      <c r="E188" s="42">
        <v>90</v>
      </c>
      <c r="F188" s="69" t="s">
        <v>35</v>
      </c>
      <c r="G188" s="55" t="s">
        <v>171</v>
      </c>
      <c r="H188" s="78">
        <v>167434665</v>
      </c>
      <c r="I188" s="78">
        <v>167434665</v>
      </c>
      <c r="J188" s="79" t="s">
        <v>28</v>
      </c>
      <c r="K188" s="96"/>
      <c r="L188" s="96"/>
      <c r="M188" s="5" t="s">
        <v>153</v>
      </c>
      <c r="N188" s="55" t="s">
        <v>154</v>
      </c>
      <c r="O188" s="5" t="s">
        <v>198</v>
      </c>
    </row>
    <row r="189" spans="1:15" s="84" customFormat="1" ht="127.5" x14ac:dyDescent="0.25">
      <c r="A189" s="5" t="s">
        <v>225</v>
      </c>
      <c r="B189" s="5" t="s">
        <v>228</v>
      </c>
      <c r="C189" s="69" t="s">
        <v>16</v>
      </c>
      <c r="D189" s="69" t="s">
        <v>16</v>
      </c>
      <c r="E189" s="42">
        <v>11</v>
      </c>
      <c r="F189" s="69" t="s">
        <v>108</v>
      </c>
      <c r="G189" s="55" t="s">
        <v>49</v>
      </c>
      <c r="H189" s="78">
        <v>47300000</v>
      </c>
      <c r="I189" s="78">
        <v>47300000</v>
      </c>
      <c r="J189" s="79" t="s">
        <v>28</v>
      </c>
      <c r="K189" s="96"/>
      <c r="L189" s="96"/>
      <c r="M189" s="5" t="s">
        <v>153</v>
      </c>
      <c r="N189" s="55" t="s">
        <v>154</v>
      </c>
      <c r="O189" s="5" t="s">
        <v>198</v>
      </c>
    </row>
    <row r="190" spans="1:15" s="84" customFormat="1" ht="114.75" x14ac:dyDescent="0.25">
      <c r="A190" s="5" t="s">
        <v>225</v>
      </c>
      <c r="B190" s="5" t="s">
        <v>229</v>
      </c>
      <c r="C190" s="69" t="s">
        <v>16</v>
      </c>
      <c r="D190" s="69" t="s">
        <v>16</v>
      </c>
      <c r="E190" s="42">
        <v>10</v>
      </c>
      <c r="F190" s="69" t="s">
        <v>108</v>
      </c>
      <c r="G190" s="55" t="s">
        <v>49</v>
      </c>
      <c r="H190" s="78">
        <v>54000000</v>
      </c>
      <c r="I190" s="78">
        <v>54000000</v>
      </c>
      <c r="J190" s="79" t="s">
        <v>28</v>
      </c>
      <c r="K190" s="96"/>
      <c r="L190" s="96"/>
      <c r="M190" s="5" t="s">
        <v>153</v>
      </c>
      <c r="N190" s="55" t="s">
        <v>154</v>
      </c>
      <c r="O190" s="5" t="s">
        <v>198</v>
      </c>
    </row>
    <row r="191" spans="1:15" s="84" customFormat="1" ht="114.75" x14ac:dyDescent="0.25">
      <c r="A191" s="5" t="s">
        <v>225</v>
      </c>
      <c r="B191" s="5" t="s">
        <v>230</v>
      </c>
      <c r="C191" s="69" t="s">
        <v>16</v>
      </c>
      <c r="D191" s="69" t="s">
        <v>16</v>
      </c>
      <c r="E191" s="42">
        <v>11</v>
      </c>
      <c r="F191" s="69" t="s">
        <v>108</v>
      </c>
      <c r="G191" s="55" t="s">
        <v>49</v>
      </c>
      <c r="H191" s="78">
        <v>47300000</v>
      </c>
      <c r="I191" s="78">
        <v>47300000</v>
      </c>
      <c r="J191" s="79" t="s">
        <v>28</v>
      </c>
      <c r="K191" s="96"/>
      <c r="L191" s="96"/>
      <c r="M191" s="5" t="s">
        <v>153</v>
      </c>
      <c r="N191" s="55" t="s">
        <v>154</v>
      </c>
      <c r="O191" s="5" t="s">
        <v>198</v>
      </c>
    </row>
    <row r="192" spans="1:15" s="84" customFormat="1" ht="114.75" x14ac:dyDescent="0.25">
      <c r="A192" s="5" t="s">
        <v>225</v>
      </c>
      <c r="B192" s="5" t="s">
        <v>231</v>
      </c>
      <c r="C192" s="69" t="s">
        <v>16</v>
      </c>
      <c r="D192" s="69" t="s">
        <v>16</v>
      </c>
      <c r="E192" s="42">
        <v>11</v>
      </c>
      <c r="F192" s="69" t="s">
        <v>108</v>
      </c>
      <c r="G192" s="55" t="s">
        <v>49</v>
      </c>
      <c r="H192" s="78">
        <v>51700000</v>
      </c>
      <c r="I192" s="78">
        <v>51700000</v>
      </c>
      <c r="J192" s="79" t="s">
        <v>28</v>
      </c>
      <c r="K192" s="96"/>
      <c r="L192" s="96"/>
      <c r="M192" s="5" t="s">
        <v>153</v>
      </c>
      <c r="N192" s="55" t="s">
        <v>154</v>
      </c>
      <c r="O192" s="5" t="s">
        <v>198</v>
      </c>
    </row>
    <row r="193" spans="1:15" s="84" customFormat="1" ht="63.75" x14ac:dyDescent="0.25">
      <c r="A193" s="5" t="s">
        <v>225</v>
      </c>
      <c r="B193" s="5" t="s">
        <v>232</v>
      </c>
      <c r="C193" s="30" t="s">
        <v>72</v>
      </c>
      <c r="D193" s="30" t="s">
        <v>72</v>
      </c>
      <c r="E193" s="42">
        <v>11</v>
      </c>
      <c r="F193" s="69" t="s">
        <v>108</v>
      </c>
      <c r="G193" s="55" t="s">
        <v>49</v>
      </c>
      <c r="H193" s="78">
        <v>84700000</v>
      </c>
      <c r="I193" s="78">
        <v>84700000</v>
      </c>
      <c r="J193" s="79" t="s">
        <v>28</v>
      </c>
      <c r="K193" s="96"/>
      <c r="L193" s="96"/>
      <c r="M193" s="5" t="s">
        <v>153</v>
      </c>
      <c r="N193" s="55" t="s">
        <v>154</v>
      </c>
      <c r="O193" s="5" t="s">
        <v>198</v>
      </c>
    </row>
    <row r="194" spans="1:15" s="84" customFormat="1" ht="63.75" x14ac:dyDescent="0.25">
      <c r="A194" s="5" t="s">
        <v>225</v>
      </c>
      <c r="B194" s="5" t="s">
        <v>233</v>
      </c>
      <c r="C194" s="30" t="s">
        <v>72</v>
      </c>
      <c r="D194" s="30" t="s">
        <v>72</v>
      </c>
      <c r="E194" s="42">
        <v>11</v>
      </c>
      <c r="F194" s="69" t="s">
        <v>108</v>
      </c>
      <c r="G194" s="55" t="s">
        <v>49</v>
      </c>
      <c r="H194" s="78">
        <v>82500000</v>
      </c>
      <c r="I194" s="78">
        <v>82500000</v>
      </c>
      <c r="J194" s="79" t="s">
        <v>28</v>
      </c>
      <c r="K194" s="96"/>
      <c r="L194" s="96"/>
      <c r="M194" s="5" t="s">
        <v>153</v>
      </c>
      <c r="N194" s="55" t="s">
        <v>154</v>
      </c>
      <c r="O194" s="5" t="s">
        <v>198</v>
      </c>
    </row>
    <row r="195" spans="1:15" s="84" customFormat="1" ht="63.75" x14ac:dyDescent="0.25">
      <c r="A195" s="5" t="s">
        <v>225</v>
      </c>
      <c r="B195" s="5" t="s">
        <v>234</v>
      </c>
      <c r="C195" s="30" t="s">
        <v>72</v>
      </c>
      <c r="D195" s="30" t="s">
        <v>72</v>
      </c>
      <c r="E195" s="42">
        <v>11</v>
      </c>
      <c r="F195" s="69" t="s">
        <v>108</v>
      </c>
      <c r="G195" s="55" t="s">
        <v>49</v>
      </c>
      <c r="H195" s="78">
        <v>53900000</v>
      </c>
      <c r="I195" s="78">
        <v>53900000</v>
      </c>
      <c r="J195" s="79" t="s">
        <v>28</v>
      </c>
      <c r="K195" s="96"/>
      <c r="L195" s="96"/>
      <c r="M195" s="5" t="s">
        <v>153</v>
      </c>
      <c r="N195" s="55" t="s">
        <v>154</v>
      </c>
      <c r="O195" s="5" t="s">
        <v>198</v>
      </c>
    </row>
    <row r="196" spans="1:15" s="84" customFormat="1" ht="63.75" x14ac:dyDescent="0.25">
      <c r="A196" s="5" t="s">
        <v>225</v>
      </c>
      <c r="B196" s="5" t="s">
        <v>235</v>
      </c>
      <c r="C196" s="30" t="s">
        <v>72</v>
      </c>
      <c r="D196" s="30" t="s">
        <v>72</v>
      </c>
      <c r="E196" s="42">
        <v>11</v>
      </c>
      <c r="F196" s="69" t="s">
        <v>108</v>
      </c>
      <c r="G196" s="55" t="s">
        <v>49</v>
      </c>
      <c r="H196" s="78">
        <v>59400000</v>
      </c>
      <c r="I196" s="78">
        <v>59400000</v>
      </c>
      <c r="J196" s="79" t="s">
        <v>28</v>
      </c>
      <c r="K196" s="96"/>
      <c r="L196" s="96"/>
      <c r="M196" s="5" t="s">
        <v>153</v>
      </c>
      <c r="N196" s="55" t="s">
        <v>154</v>
      </c>
      <c r="O196" s="5" t="s">
        <v>198</v>
      </c>
    </row>
    <row r="197" spans="1:15" s="84" customFormat="1" ht="63.75" x14ac:dyDescent="0.25">
      <c r="A197" s="5" t="s">
        <v>225</v>
      </c>
      <c r="B197" s="5" t="s">
        <v>236</v>
      </c>
      <c r="C197" s="30" t="s">
        <v>72</v>
      </c>
      <c r="D197" s="30" t="s">
        <v>72</v>
      </c>
      <c r="E197" s="42">
        <v>10</v>
      </c>
      <c r="F197" s="69" t="s">
        <v>108</v>
      </c>
      <c r="G197" s="55" t="s">
        <v>49</v>
      </c>
      <c r="H197" s="78">
        <v>77000000</v>
      </c>
      <c r="I197" s="78">
        <v>77000000</v>
      </c>
      <c r="J197" s="79" t="s">
        <v>28</v>
      </c>
      <c r="K197" s="96"/>
      <c r="L197" s="96"/>
      <c r="M197" s="5" t="s">
        <v>153</v>
      </c>
      <c r="N197" s="55" t="s">
        <v>154</v>
      </c>
      <c r="O197" s="5" t="s">
        <v>198</v>
      </c>
    </row>
    <row r="198" spans="1:15" s="84" customFormat="1" ht="76.5" x14ac:dyDescent="0.25">
      <c r="A198" s="5" t="s">
        <v>225</v>
      </c>
      <c r="B198" s="5" t="s">
        <v>237</v>
      </c>
      <c r="C198" s="30" t="s">
        <v>73</v>
      </c>
      <c r="D198" s="30" t="s">
        <v>73</v>
      </c>
      <c r="E198" s="42">
        <v>10</v>
      </c>
      <c r="F198" s="69" t="s">
        <v>108</v>
      </c>
      <c r="G198" s="55" t="s">
        <v>49</v>
      </c>
      <c r="H198" s="78">
        <v>49000000</v>
      </c>
      <c r="I198" s="78">
        <v>49000000</v>
      </c>
      <c r="J198" s="79" t="s">
        <v>28</v>
      </c>
      <c r="K198" s="96"/>
      <c r="L198" s="96"/>
      <c r="M198" s="5" t="s">
        <v>153</v>
      </c>
      <c r="N198" s="55" t="s">
        <v>154</v>
      </c>
      <c r="O198" s="5" t="s">
        <v>198</v>
      </c>
    </row>
    <row r="199" spans="1:15" s="84" customFormat="1" ht="63.75" x14ac:dyDescent="0.25">
      <c r="A199" s="5" t="s">
        <v>225</v>
      </c>
      <c r="B199" s="5" t="s">
        <v>238</v>
      </c>
      <c r="C199" s="30" t="s">
        <v>73</v>
      </c>
      <c r="D199" s="30" t="s">
        <v>73</v>
      </c>
      <c r="E199" s="42">
        <v>10</v>
      </c>
      <c r="F199" s="69" t="s">
        <v>108</v>
      </c>
      <c r="G199" s="55" t="s">
        <v>49</v>
      </c>
      <c r="H199" s="78">
        <v>50000000</v>
      </c>
      <c r="I199" s="78">
        <v>50000000</v>
      </c>
      <c r="J199" s="79" t="s">
        <v>28</v>
      </c>
      <c r="K199" s="96"/>
      <c r="L199" s="96"/>
      <c r="M199" s="5" t="s">
        <v>153</v>
      </c>
      <c r="N199" s="55" t="s">
        <v>154</v>
      </c>
      <c r="O199" s="5" t="s">
        <v>198</v>
      </c>
    </row>
    <row r="200" spans="1:15" s="84" customFormat="1" ht="76.5" x14ac:dyDescent="0.25">
      <c r="A200" s="5" t="s">
        <v>225</v>
      </c>
      <c r="B200" s="5" t="s">
        <v>239</v>
      </c>
      <c r="C200" s="30" t="s">
        <v>73</v>
      </c>
      <c r="D200" s="30" t="s">
        <v>73</v>
      </c>
      <c r="E200" s="42">
        <v>10</v>
      </c>
      <c r="F200" s="69" t="s">
        <v>108</v>
      </c>
      <c r="G200" s="55" t="s">
        <v>49</v>
      </c>
      <c r="H200" s="78">
        <v>55000000</v>
      </c>
      <c r="I200" s="78">
        <v>55000000</v>
      </c>
      <c r="J200" s="79" t="s">
        <v>28</v>
      </c>
      <c r="K200" s="96"/>
      <c r="L200" s="96"/>
      <c r="M200" s="5" t="s">
        <v>153</v>
      </c>
      <c r="N200" s="55" t="s">
        <v>154</v>
      </c>
      <c r="O200" s="5" t="s">
        <v>198</v>
      </c>
    </row>
    <row r="201" spans="1:15" s="84" customFormat="1" ht="76.5" x14ac:dyDescent="0.25">
      <c r="A201" s="5" t="s">
        <v>225</v>
      </c>
      <c r="B201" s="5" t="s">
        <v>240</v>
      </c>
      <c r="C201" s="30" t="s">
        <v>73</v>
      </c>
      <c r="D201" s="30" t="s">
        <v>73</v>
      </c>
      <c r="E201" s="42">
        <v>10</v>
      </c>
      <c r="F201" s="69" t="s">
        <v>108</v>
      </c>
      <c r="G201" s="55" t="s">
        <v>49</v>
      </c>
      <c r="H201" s="78">
        <v>60000000</v>
      </c>
      <c r="I201" s="78">
        <v>60000000</v>
      </c>
      <c r="J201" s="79" t="s">
        <v>28</v>
      </c>
      <c r="K201" s="96"/>
      <c r="L201" s="96"/>
      <c r="M201" s="5" t="s">
        <v>153</v>
      </c>
      <c r="N201" s="55" t="s">
        <v>154</v>
      </c>
      <c r="O201" s="5" t="s">
        <v>198</v>
      </c>
    </row>
    <row r="202" spans="1:15" s="84" customFormat="1" ht="38.25" x14ac:dyDescent="0.25">
      <c r="A202" s="5" t="s">
        <v>225</v>
      </c>
      <c r="B202" s="5" t="s">
        <v>241</v>
      </c>
      <c r="C202" s="30" t="s">
        <v>73</v>
      </c>
      <c r="D202" s="30" t="s">
        <v>73</v>
      </c>
      <c r="E202" s="42">
        <v>10</v>
      </c>
      <c r="F202" s="69" t="s">
        <v>108</v>
      </c>
      <c r="G202" s="55" t="s">
        <v>49</v>
      </c>
      <c r="H202" s="78">
        <v>80000000</v>
      </c>
      <c r="I202" s="78">
        <v>80000000</v>
      </c>
      <c r="J202" s="79" t="s">
        <v>28</v>
      </c>
      <c r="K202" s="96"/>
      <c r="L202" s="96"/>
      <c r="M202" s="5" t="s">
        <v>153</v>
      </c>
      <c r="N202" s="55" t="s">
        <v>154</v>
      </c>
      <c r="O202" s="5" t="s">
        <v>198</v>
      </c>
    </row>
    <row r="203" spans="1:15" s="84" customFormat="1" ht="102" x14ac:dyDescent="0.25">
      <c r="A203" s="5" t="s">
        <v>226</v>
      </c>
      <c r="B203" s="5" t="s">
        <v>242</v>
      </c>
      <c r="C203" s="69" t="s">
        <v>16</v>
      </c>
      <c r="D203" s="69" t="s">
        <v>16</v>
      </c>
      <c r="E203" s="42">
        <v>11</v>
      </c>
      <c r="F203" s="69" t="s">
        <v>108</v>
      </c>
      <c r="G203" s="55" t="s">
        <v>49</v>
      </c>
      <c r="H203" s="78">
        <v>36300000</v>
      </c>
      <c r="I203" s="78">
        <v>36300000</v>
      </c>
      <c r="J203" s="79" t="s">
        <v>28</v>
      </c>
      <c r="K203" s="96"/>
      <c r="L203" s="96"/>
      <c r="M203" s="5" t="s">
        <v>153</v>
      </c>
      <c r="N203" s="55" t="s">
        <v>154</v>
      </c>
      <c r="O203" s="5" t="s">
        <v>198</v>
      </c>
    </row>
    <row r="204" spans="1:15" s="84" customFormat="1" ht="102" x14ac:dyDescent="0.25">
      <c r="A204" s="5" t="s">
        <v>226</v>
      </c>
      <c r="B204" s="5" t="s">
        <v>243</v>
      </c>
      <c r="C204" s="69" t="s">
        <v>16</v>
      </c>
      <c r="D204" s="69" t="s">
        <v>16</v>
      </c>
      <c r="E204" s="42">
        <v>11</v>
      </c>
      <c r="F204" s="69" t="s">
        <v>108</v>
      </c>
      <c r="G204" s="55" t="s">
        <v>49</v>
      </c>
      <c r="H204" s="78">
        <v>46200000</v>
      </c>
      <c r="I204" s="78">
        <v>46200000</v>
      </c>
      <c r="J204" s="79" t="s">
        <v>28</v>
      </c>
      <c r="K204" s="96"/>
      <c r="L204" s="96"/>
      <c r="M204" s="5" t="s">
        <v>153</v>
      </c>
      <c r="N204" s="55" t="s">
        <v>154</v>
      </c>
      <c r="O204" s="5" t="s">
        <v>198</v>
      </c>
    </row>
    <row r="205" spans="1:15" s="84" customFormat="1" ht="76.5" x14ac:dyDescent="0.25">
      <c r="A205" s="5" t="s">
        <v>226</v>
      </c>
      <c r="B205" s="5" t="s">
        <v>244</v>
      </c>
      <c r="C205" s="30" t="s">
        <v>73</v>
      </c>
      <c r="D205" s="30" t="s">
        <v>73</v>
      </c>
      <c r="E205" s="42">
        <v>10</v>
      </c>
      <c r="F205" s="69" t="s">
        <v>108</v>
      </c>
      <c r="G205" s="55" t="s">
        <v>49</v>
      </c>
      <c r="H205" s="78">
        <v>42000000</v>
      </c>
      <c r="I205" s="78">
        <v>42000000</v>
      </c>
      <c r="J205" s="79" t="s">
        <v>28</v>
      </c>
      <c r="K205" s="96"/>
      <c r="L205" s="96"/>
      <c r="M205" s="5" t="s">
        <v>153</v>
      </c>
      <c r="N205" s="55" t="s">
        <v>154</v>
      </c>
      <c r="O205" s="5" t="s">
        <v>198</v>
      </c>
    </row>
    <row r="206" spans="1:15" s="84" customFormat="1" ht="75" x14ac:dyDescent="0.25">
      <c r="A206" s="5" t="s">
        <v>225</v>
      </c>
      <c r="B206" s="31" t="s">
        <v>245</v>
      </c>
      <c r="C206" s="30" t="s">
        <v>72</v>
      </c>
      <c r="D206" s="30" t="s">
        <v>72</v>
      </c>
      <c r="E206" s="42">
        <v>9</v>
      </c>
      <c r="F206" s="69" t="s">
        <v>108</v>
      </c>
      <c r="G206" s="55" t="s">
        <v>49</v>
      </c>
      <c r="H206" s="78">
        <v>51300000</v>
      </c>
      <c r="I206" s="78">
        <v>51300000</v>
      </c>
      <c r="J206" s="79" t="s">
        <v>28</v>
      </c>
      <c r="K206" s="96"/>
      <c r="L206" s="96"/>
      <c r="M206" s="5" t="s">
        <v>153</v>
      </c>
      <c r="N206" s="55" t="s">
        <v>154</v>
      </c>
      <c r="O206" s="5" t="s">
        <v>198</v>
      </c>
    </row>
    <row r="207" spans="1:15" s="84" customFormat="1" x14ac:dyDescent="0.25"/>
  </sheetData>
  <autoFilter ref="A3:O187" xr:uid="{00000000-0001-0000-0000-000000000000}"/>
  <hyperlinks>
    <hyperlink ref="N4" r:id="rId1" xr:uid="{E5C11C59-7C0B-2D4C-8387-51CCF24345C9}"/>
    <hyperlink ref="N5:N6" r:id="rId2" display="crincon@contaduria.gov.co" xr:uid="{435850E8-758B-2B40-926C-A37696E26A5D}"/>
    <hyperlink ref="N87" r:id="rId3" xr:uid="{15D929E1-A112-C347-AD68-37857EB5E6F7}"/>
    <hyperlink ref="N92:N99" r:id="rId4" display="jsantamaria@contaduria.gov.co" xr:uid="{4B6FADAD-DF6C-3647-8800-0DA252A9BE7E}"/>
    <hyperlink ref="N7" r:id="rId5" xr:uid="{5EA53C2E-68EE-4233-A77E-A99D5FFBA5F6}"/>
    <hyperlink ref="N25" r:id="rId6" xr:uid="{834A9512-6824-274F-892F-0D45765F21D3}"/>
    <hyperlink ref="N28" r:id="rId7" xr:uid="{7C8F7E91-B262-2F48-BB4C-93E3A29A2230}"/>
    <hyperlink ref="N29" r:id="rId8" xr:uid="{CF16229D-12ED-3547-B8A7-34CC1FC857A1}"/>
    <hyperlink ref="N33" r:id="rId9" xr:uid="{C6767847-3859-624A-977C-13AF73A4422A}"/>
    <hyperlink ref="N34" r:id="rId10" xr:uid="{81F52170-3127-6446-BCEE-B26CAF65881E}"/>
    <hyperlink ref="N35" r:id="rId11" xr:uid="{067E5157-1841-2940-ADF2-9DB1F3CE9219}"/>
    <hyperlink ref="N36" r:id="rId12" xr:uid="{04BAA04A-D07F-754E-91AE-4597ECF625D7}"/>
    <hyperlink ref="N38" r:id="rId13" xr:uid="{9A47A6C8-7CFA-2E4B-AB7C-AD25D34FED57}"/>
    <hyperlink ref="N37" r:id="rId14" xr:uid="{C8BD6B4B-A140-AA4A-BF40-6622261F0085}"/>
    <hyperlink ref="N32" r:id="rId15" xr:uid="{A77E4807-6D0F-ED47-9208-A7845B9FAA5F}"/>
    <hyperlink ref="N31" r:id="rId16" xr:uid="{6869A7C3-2AD7-DA4D-B9E2-CFB40540E4F4}"/>
    <hyperlink ref="N30" r:id="rId17" xr:uid="{053D5755-24DB-6041-B0B4-2EFA3A997964}"/>
    <hyperlink ref="N26" r:id="rId18" xr:uid="{C6E67189-FECE-5647-B9B8-210F7C5DDB6E}"/>
    <hyperlink ref="N27" r:id="rId19" xr:uid="{6830614B-11D5-5E49-9265-8B3E20AC8F3F}"/>
    <hyperlink ref="N100" r:id="rId20" xr:uid="{F9AC7E89-6C6B-9442-8C97-95FCFDE14D51}"/>
    <hyperlink ref="N102" r:id="rId21" xr:uid="{DFE18CCD-4760-6D42-B130-897910CB41D5}"/>
    <hyperlink ref="N103" r:id="rId22" xr:uid="{ED539282-8563-0240-BA1D-102589FF69CD}"/>
    <hyperlink ref="N143" r:id="rId23" xr:uid="{BB46EE4A-AA13-5B4C-B7A0-60162A0719E5}"/>
    <hyperlink ref="N104" r:id="rId24" xr:uid="{F04D6E8B-FB2B-1640-AA38-DFF27E1103EA}"/>
    <hyperlink ref="N144" r:id="rId25" xr:uid="{0EC094C6-C24F-2F45-87AB-C6A0207637D5}"/>
    <hyperlink ref="N101" r:id="rId26" xr:uid="{C1CDB6F6-4B3F-0F45-B220-996A76DCE96F}"/>
    <hyperlink ref="N120" r:id="rId27" xr:uid="{4AE57D04-BB77-B94F-947A-E504698EDFF3}"/>
    <hyperlink ref="N121" r:id="rId28" xr:uid="{B18859F7-B704-434D-846C-7B881E43C40C}"/>
    <hyperlink ref="N122" r:id="rId29" xr:uid="{41F29D9D-F1B9-744E-89AD-95D652563D3C}"/>
    <hyperlink ref="N123" r:id="rId30" xr:uid="{423B6319-05CF-9944-86C5-051AA1441A0F}"/>
    <hyperlink ref="N124" r:id="rId31" xr:uid="{A9A5AEBE-96FD-E545-B3A2-48BFF6C3AF94}"/>
    <hyperlink ref="N125" r:id="rId32" xr:uid="{DC991E58-0D09-D647-9119-F197595EFEF6}"/>
    <hyperlink ref="N126" r:id="rId33" xr:uid="{A9FD111C-EE02-8A49-A1E6-4AD541A466FA}"/>
    <hyperlink ref="N127" r:id="rId34" xr:uid="{04D65719-5DB3-634C-8E11-B245D78524D3}"/>
    <hyperlink ref="N109" r:id="rId35" xr:uid="{8359F87B-CC00-4F43-B30B-AC5909C3424A}"/>
    <hyperlink ref="N110" r:id="rId36" xr:uid="{5C768D94-D88F-2A4C-B6C2-8F0251FF10C3}"/>
    <hyperlink ref="N111" r:id="rId37" xr:uid="{273B1C4D-2CAF-344D-A764-0FAAA554B4B9}"/>
    <hyperlink ref="N112" r:id="rId38" xr:uid="{2AFC9D01-F9AA-EC43-A51E-3D602DAB9B40}"/>
    <hyperlink ref="N113" r:id="rId39" xr:uid="{EC0E4F72-42BE-D04F-A409-746726A1F320}"/>
    <hyperlink ref="N114" r:id="rId40" xr:uid="{583FC76A-B6ED-B34C-8858-2E9F7C7DCA8D}"/>
    <hyperlink ref="N115" r:id="rId41" xr:uid="{B5B367AE-6714-5346-9F1A-6504A56E1ACA}"/>
    <hyperlink ref="N116" r:id="rId42" xr:uid="{5DCF91EE-E6D4-4C41-A2EA-E3B2F2131D46}"/>
    <hyperlink ref="N119" r:id="rId43" xr:uid="{AC2FB123-6A82-6046-8665-F5547ADB1AAC}"/>
    <hyperlink ref="N117" r:id="rId44" xr:uid="{2732E92A-0A13-A441-9D32-D458C79BBA5A}"/>
    <hyperlink ref="N118" r:id="rId45" xr:uid="{B705A572-AC47-AA41-9164-B22D95B4735A}"/>
    <hyperlink ref="N128" r:id="rId46" xr:uid="{03E2BDC5-D171-9344-83B5-89EF93A03CD0}"/>
    <hyperlink ref="N129" r:id="rId47" xr:uid="{9ACE689E-81FC-2446-A299-E18FAA6582F8}"/>
    <hyperlink ref="N130" r:id="rId48" xr:uid="{73800359-E6B7-BE41-B90E-271981D75741}"/>
    <hyperlink ref="N131" r:id="rId49" xr:uid="{A8617CD1-756B-3D4C-A3DA-935A8670FE20}"/>
    <hyperlink ref="N132" r:id="rId50" xr:uid="{4BB085CD-1C73-C74F-811E-AFF3C3FD22C7}"/>
    <hyperlink ref="N133" r:id="rId51" xr:uid="{A770E48C-5D38-7A4D-8B79-50722BC922B4}"/>
    <hyperlink ref="N134" r:id="rId52" xr:uid="{E5626D02-26D0-3C4B-9EEB-41B186BF9ACE}"/>
    <hyperlink ref="N135" r:id="rId53" xr:uid="{95C0EFD7-BACA-CD46-91C1-CD11C99A4B01}"/>
    <hyperlink ref="N136" r:id="rId54" xr:uid="{71F3074E-E6C7-B041-89DC-261326B02785}"/>
    <hyperlink ref="N137" r:id="rId55" xr:uid="{19FB269C-EBEA-6E42-ADB3-D5DB5E94E32C}"/>
    <hyperlink ref="N138" r:id="rId56" xr:uid="{B0398031-CFB2-6B43-9287-58217560A316}"/>
    <hyperlink ref="N139" r:id="rId57" xr:uid="{E3EB1BEF-B3AF-7642-8C90-7C6C31B85608}"/>
    <hyperlink ref="N140" r:id="rId58" xr:uid="{15EE90CB-D8DC-C747-A37A-8FCC1FAC49E4}"/>
    <hyperlink ref="N142" r:id="rId59" xr:uid="{35BEAB78-FEB5-1446-A38E-5CA6BA0B9D3A}"/>
    <hyperlink ref="N141" r:id="rId60" xr:uid="{74854C92-9DA4-9845-91A9-84AC16B4A376}"/>
    <hyperlink ref="N146" r:id="rId61" xr:uid="{B32E18ED-7FD5-4008-B0D7-2DFE33164B46}"/>
    <hyperlink ref="N147:N153" r:id="rId62" display="aquemba@contadruia.gov.co" xr:uid="{08A40CFF-D560-47A5-A6DD-22533EC54F41}"/>
  </hyperlinks>
  <pageMargins left="0.7" right="0.7" top="0.75" bottom="0.75" header="0.3" footer="0.3"/>
  <pageSetup paperSize="9" orientation="portrait"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Serna Radi</dc:creator>
  <cp:lastModifiedBy>Adriana Callejas Acevedo</cp:lastModifiedBy>
  <dcterms:created xsi:type="dcterms:W3CDTF">2023-11-22T20:51:34Z</dcterms:created>
  <dcterms:modified xsi:type="dcterms:W3CDTF">2024-01-30T13:59:46Z</dcterms:modified>
</cp:coreProperties>
</file>