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obles.CONTADURIA\Desktop\D PASO\archivosNewWeb2019\"/>
    </mc:Choice>
  </mc:AlternateContent>
  <bookViews>
    <workbookView xWindow="0" yWindow="0" windowWidth="28800" windowHeight="12045"/>
  </bookViews>
  <sheets>
    <sheet name="Plan de accion 2019" sheetId="1" r:id="rId1"/>
    <sheet name="resumen" sheetId="5" r:id="rId2"/>
  </sheets>
  <definedNames>
    <definedName name="_xlnm._FilterDatabase" localSheetId="0" hidden="1">'Plan de accion 2019'!$B$4:$N$7</definedName>
    <definedName name="_xlnm._FilterDatabase" localSheetId="1" hidden="1">resumen!$C$2:$H$3</definedName>
    <definedName name="_xlnm.Print_Area" localSheetId="0">'Plan de accion 2019'!$B$2:$N$164</definedName>
    <definedName name="_xlnm.Print_Area" localSheetId="1">resumen!$B$1:$H$37</definedName>
    <definedName name="_xlnm.Print_Titles" localSheetId="0">'Plan de accion 2019'!$2:$4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5" l="1"/>
  <c r="N15" i="1"/>
  <c r="L15" i="1"/>
  <c r="N44" i="1"/>
  <c r="N70" i="1"/>
  <c r="L44" i="1"/>
  <c r="L70" i="1"/>
  <c r="L11" i="1"/>
  <c r="N11" i="1"/>
  <c r="L39" i="1"/>
  <c r="L161" i="1"/>
  <c r="L34" i="1"/>
  <c r="L31" i="1"/>
  <c r="L28" i="1"/>
  <c r="L22" i="1"/>
  <c r="L25" i="1"/>
  <c r="L19" i="1"/>
  <c r="L57" i="1"/>
  <c r="N50" i="1"/>
  <c r="L50" i="1"/>
  <c r="L100" i="1"/>
  <c r="L149" i="1"/>
  <c r="L87" i="1"/>
  <c r="L109" i="1"/>
  <c r="L115" i="1"/>
  <c r="L141" i="1"/>
  <c r="L136" i="1"/>
  <c r="L59" i="1"/>
  <c r="L60" i="1"/>
  <c r="N60" i="1"/>
  <c r="L126" i="1"/>
  <c r="L119" i="1"/>
  <c r="L79" i="1"/>
  <c r="L163" i="1"/>
  <c r="N7" i="1"/>
  <c r="N72" i="1"/>
  <c r="L7" i="1"/>
  <c r="L72" i="1"/>
  <c r="L164" i="1"/>
</calcChain>
</file>

<file path=xl/sharedStrings.xml><?xml version="1.0" encoding="utf-8"?>
<sst xmlns="http://schemas.openxmlformats.org/spreadsheetml/2006/main" count="534" uniqueCount="323">
  <si>
    <t>Valor Presupuesto General De Inversión</t>
  </si>
  <si>
    <t xml:space="preserve">Nombre del Indicador De La Actividad </t>
  </si>
  <si>
    <t>Vr.Ponderado Actividad</t>
  </si>
  <si>
    <t>Nombre Actividad</t>
  </si>
  <si>
    <t xml:space="preserve">Objetivo Institucional al que le Apunta </t>
  </si>
  <si>
    <t>Nombre Del Proceso</t>
  </si>
  <si>
    <t>Nombre De Tipo De Plan</t>
  </si>
  <si>
    <t>FUNCIONAMIENTO</t>
  </si>
  <si>
    <t>SUBTOTAL</t>
  </si>
  <si>
    <t xml:space="preserve"> </t>
  </si>
  <si>
    <t>Objetivo No. 1</t>
  </si>
  <si>
    <t xml:space="preserve">1. Pagaduría </t>
  </si>
  <si>
    <t>2. Presupuesto</t>
  </si>
  <si>
    <t>3. Contabilidad</t>
  </si>
  <si>
    <t>3. Correspondencia</t>
  </si>
  <si>
    <t>4. Archivo</t>
  </si>
  <si>
    <t>6.Contratación</t>
  </si>
  <si>
    <t>Objetivo No.6</t>
  </si>
  <si>
    <t>GESTION TICs</t>
  </si>
  <si>
    <t>Prestación de Servicios Informáticos Contratados</t>
  </si>
  <si>
    <t xml:space="preserve">Efectividad Desarrollo y Soporte </t>
  </si>
  <si>
    <t>Pérdida de disponibilidad, integridad y confidencialidad de la información</t>
  </si>
  <si>
    <t>No. Proyecto</t>
  </si>
  <si>
    <t xml:space="preserve"> BALANCE GENERAL CONSOLIDADO DE LA NACIÓN </t>
  </si>
  <si>
    <t xml:space="preserve">CUESTIONARIO ANUAL DE ESTADÍSTICAS DE LAS FINANZAS PÚBLICAS </t>
  </si>
  <si>
    <t xml:space="preserve"> INFORMES POR DEPARTAMENTOS</t>
  </si>
  <si>
    <t xml:space="preserve"> BOLETÍN DEUDORES MOROSOS DEL ESTADO</t>
  </si>
  <si>
    <t>Oportunidad en la entrega de información completa de planes e indicadores</t>
  </si>
  <si>
    <t>Cumplimiento de los recursos apropiados para proyectos de inversión</t>
  </si>
  <si>
    <t>Objetivo No. 6</t>
  </si>
  <si>
    <t>2. Mesas de trabajo</t>
  </si>
  <si>
    <t xml:space="preserve">No. </t>
  </si>
  <si>
    <t>Cumplimiento ejecución Plan de Compras</t>
  </si>
  <si>
    <t>Exactitud en inventarios físicos</t>
  </si>
  <si>
    <t>1.Plan Anual de Adquisiciones de Gastos  Generales</t>
  </si>
  <si>
    <t>Despliegue del SIGI y sus componentes</t>
  </si>
  <si>
    <t>Efectividad en las transferencias primarias</t>
  </si>
  <si>
    <t>Tiempo de procesos de contratación</t>
  </si>
  <si>
    <t>Percepción información y comunicación interna</t>
  </si>
  <si>
    <t>Causación de las obligaciones de la CGN</t>
  </si>
  <si>
    <t>Cumplimiento Ejecución Presupuestal</t>
  </si>
  <si>
    <t>Percepción- Satisfacción Capacitación Externa</t>
  </si>
  <si>
    <t>Seguimiento a la Gestión de Riesgos</t>
  </si>
  <si>
    <t xml:space="preserve"> INFORME CONSOLIDADO DE CONTROL INTERNO CONTABLE</t>
  </si>
  <si>
    <t>4. Inscripción o mantenimiento de Entidades</t>
  </si>
  <si>
    <t>5. Mantenimiento, actualización y control del sistema integrado de gestión institucional</t>
  </si>
  <si>
    <t>1. Focalizar esfuerzos en el cumplimiento de la Estrategia Institucional</t>
  </si>
  <si>
    <t>Reporte de informes y tramite de operaciones</t>
  </si>
  <si>
    <t>2. Elaboración y/o Revisión jurídica</t>
  </si>
  <si>
    <t>Información y Comunicación externa</t>
  </si>
  <si>
    <t>Información y Comunicación Interna</t>
  </si>
  <si>
    <t>Percepción información y comunicación Externa</t>
  </si>
  <si>
    <t>Cualificación servidores públicos responsables de la información financiera y ciudadanía (Externo)</t>
  </si>
  <si>
    <t>INFORMES POR DEPARTAMENTOS</t>
  </si>
  <si>
    <t>BOLETÍN DEUDORES MOROSOS DEL ESTADO</t>
  </si>
  <si>
    <t xml:space="preserve">SISTEMAL DE GESTIÓN AMBIENTAL </t>
  </si>
  <si>
    <t>3. Elaboración del plan de capacitación clientes externos.</t>
  </si>
  <si>
    <t>4. Preparación del material para capacitación a clientes externos.</t>
  </si>
  <si>
    <t>5. Ejecución del plan de capacitación clientes externos.</t>
  </si>
  <si>
    <t xml:space="preserve">   Producción de Informes y Oportunidad en la respuesta a solicitudes de información</t>
  </si>
  <si>
    <t>Elaborar el Informe consolidado de control interno contable</t>
  </si>
  <si>
    <t>Elaborar los informes por Departamentos</t>
  </si>
  <si>
    <t>Informes de Boletín Deudores Morosos del  Estado (BDME)</t>
  </si>
  <si>
    <t xml:space="preserve"> Producción de informes y Oportunidad en la respuesta a  solicitudes de información</t>
  </si>
  <si>
    <t>Elaboración del Cuestionario Anual de Estadísticas de las Finanzas Públicas (CAEFP)</t>
  </si>
  <si>
    <t xml:space="preserve">   Producción de Informes</t>
  </si>
  <si>
    <t>Producción de Informes</t>
  </si>
  <si>
    <t>8. Participar en las actividades del SEN-DANE</t>
  </si>
  <si>
    <t>Producción de informes y Oportunidad en la respuesta a  solicitudes de información</t>
  </si>
  <si>
    <t>2. Seguimiento a la matriz de Requisitos Legales Ambientales de la CGN</t>
  </si>
  <si>
    <t>2. Atención a peticiones, quejas, reclamos y denuncias</t>
  </si>
  <si>
    <t xml:space="preserve">5. Informes Internos y Externos </t>
  </si>
  <si>
    <t>2. Elaborar y enviar informes de Ley</t>
  </si>
  <si>
    <t>3. Otras actividades</t>
  </si>
  <si>
    <t>Cubrimiento programa de Seguridad y Salud en el trabajo</t>
  </si>
  <si>
    <t xml:space="preserve"> COMUNICACIÓN PUBLICA</t>
  </si>
  <si>
    <t>Vr.Ponderado Proyecto o Plan de Acción</t>
  </si>
  <si>
    <t>NORMALIZACIÓN Y CULTURIZACIÓN CONTABLE</t>
  </si>
  <si>
    <t>CONSOLIDACIÓN DE LA INFORMACIÓN</t>
  </si>
  <si>
    <t>CENTRALIZACIÓN DE LA INFORMACIÓN</t>
  </si>
  <si>
    <t>PLANEACIÓN INTEGRAL</t>
  </si>
  <si>
    <t>GESTIÓN TICs</t>
  </si>
  <si>
    <t>MEJORAMIENTO DE LA CALIDAD DE LA INFORMACIÓN CONTABLE PÚBLICA</t>
  </si>
  <si>
    <t>GESTIÓN ADMINISTRATIVA</t>
  </si>
  <si>
    <t>GESTIÓN DE RECURSOS FINANCIEROS</t>
  </si>
  <si>
    <t>GESTIÓN JURÍDICA</t>
  </si>
  <si>
    <t>GESTIÓN HUMANA</t>
  </si>
  <si>
    <t>CONTROL Y EVALUACIÓN</t>
  </si>
  <si>
    <t xml:space="preserve">TOTAL PLANES DE ACCIÓN OPERATIVOS </t>
  </si>
  <si>
    <t xml:space="preserve">TOTAL PLANES DE ACCIÓN ESTRATÉGICOS </t>
  </si>
  <si>
    <t>Presupuesto asignado</t>
  </si>
  <si>
    <t>Presupuesto Asignado</t>
  </si>
  <si>
    <t>Responsable</t>
  </si>
  <si>
    <t>Fecha inicio actividad</t>
  </si>
  <si>
    <t>Fecha final actividad</t>
  </si>
  <si>
    <t>Cubrimiento plan de bienestar social e incentivos</t>
  </si>
  <si>
    <t>PLAN DE ACCIÓN ESTRATEGICO</t>
  </si>
  <si>
    <t>PLAN DE ACCIÓN OPERATIVO</t>
  </si>
  <si>
    <t>SISTEMA DE GESTIÓN AMBIENTAL</t>
  </si>
  <si>
    <t>2. Informes diferentes del balance general</t>
  </si>
  <si>
    <t>5. Almacén</t>
  </si>
  <si>
    <t>Líder del proceso</t>
  </si>
  <si>
    <t xml:space="preserve">1. Soportar, administrar y mantener la plataforma tecnológica de la Contaduría general de Nación 
 </t>
  </si>
  <si>
    <t xml:space="preserve">Disponibilidad de LAN, 
de Plataforma de Gestión, 
 de Plataforma Misional,
de Internet.
Satisfacción a Usuarios </t>
  </si>
  <si>
    <t xml:space="preserve">2. Fortalecer, Desarrollar e integrar los productos y servicios en la Contaduría General de la Nación 
</t>
  </si>
  <si>
    <t xml:space="preserve">3. Elaborar, divulgar e implementar políticas de seguridad.  </t>
  </si>
  <si>
    <t>Nombre Del Proyecto Y/o Plan de Acción</t>
  </si>
  <si>
    <t>Líder del Proceso</t>
  </si>
  <si>
    <t>Implementación del sistema de gestión</t>
  </si>
  <si>
    <t>1. Actualizar el Régimen de Contabilidad Pública</t>
  </si>
  <si>
    <t>2. Producción de normas</t>
  </si>
  <si>
    <t>Eventos de Capacitación Realizados</t>
  </si>
  <si>
    <t>7. Implementar el estándar SDMX-DANE</t>
  </si>
  <si>
    <t>Índice de Ejecución del PAC</t>
  </si>
  <si>
    <t xml:space="preserve"> Implementación del PIC en la CGN</t>
  </si>
  <si>
    <t>MEJORAMIENTO DE LA CALIDAD DE LA INFORMACIÒN CONTABLE PÚBLICA</t>
  </si>
  <si>
    <t xml:space="preserve">SOSTENIBILIDAD DE LA REGULACIÓN CONTABLE PÚBLICA EN CONVERGENCIA CON ESTÁNDARES INTERNACIONALES DE INFORMACIÓN FINANCIERA </t>
  </si>
  <si>
    <t>PLAN DE ACCIÓN ESTRATÉGICO</t>
  </si>
  <si>
    <t>COMUNICACIÓN PÚBLICA</t>
  </si>
  <si>
    <t xml:space="preserve">TOTAL PLAN DE ACCIÓN OPERATIVO </t>
  </si>
  <si>
    <t xml:space="preserve">TOTAL PLAN DE ACCIÓN ESTRATÉGICO </t>
  </si>
  <si>
    <t>ACTIVIDADES DE GESTIÓN O DEMANDA</t>
  </si>
  <si>
    <t xml:space="preserve">Actualización y Publicación del Régimen de Contabilidad Pública </t>
  </si>
  <si>
    <t>1. Realizar Auditorías Internas de Gestión inmersas en el Cronograma de Gestión del GIT de Control Interno</t>
  </si>
  <si>
    <t>Objetivo No. 3</t>
  </si>
  <si>
    <t>Objetivo No.7,10</t>
  </si>
  <si>
    <t>Objetivo No. 2,3</t>
  </si>
  <si>
    <t>Objetivo No. 11,13</t>
  </si>
  <si>
    <t>Objetivo No.12,14</t>
  </si>
  <si>
    <t>Objetivo No. 1,4,5, 7,8,9,10</t>
  </si>
  <si>
    <t>Objetivo No. 1,4,5,7,8,9</t>
  </si>
  <si>
    <t>Objetivo No. 1,4,5,7,8,9,10</t>
  </si>
  <si>
    <t>Objetivo No. 1,3,4</t>
  </si>
  <si>
    <t>Producto esperado</t>
  </si>
  <si>
    <t>RCP Actualizado</t>
  </si>
  <si>
    <t>Plan de Capacitación, ficha técnica y programación</t>
  </si>
  <si>
    <t>Material de trabajo y apoyo disponible</t>
  </si>
  <si>
    <t>Informes</t>
  </si>
  <si>
    <t xml:space="preserve"> SERIES HISTÓRICAS 2007-2017</t>
  </si>
  <si>
    <t>Elaborar y ajustar las Series Históricas 2007 - 2017</t>
  </si>
  <si>
    <t>Serie histórica actualizada en la página web CGN.</t>
  </si>
  <si>
    <t>1.Artículos contables y económicos</t>
  </si>
  <si>
    <t xml:space="preserve">6.Publicar en la página Web de la CGN los productos y otros reportes. </t>
  </si>
  <si>
    <t>10. Participar en las actividades para el desarrollo del Proyecto Sistema de Información para la Administración de las Finanzas Públicas (SIFP)</t>
  </si>
  <si>
    <t>FORTALECIMIENTO DE LOS CONTROLES DE LA INFORMACIÓN CONTABLE PÚBLICA REPORTADA POR LAS ENTIDADES REGULADAS POR LA CGN A NIVEL NACIONAL</t>
  </si>
  <si>
    <t>1. Actualizar las herramientas de control para validar la información contable pública</t>
  </si>
  <si>
    <t>2. Facilitar la aplicación de los nuevos Marcos Normativos</t>
  </si>
  <si>
    <t xml:space="preserve">3. Mejorar la evaluación de la información contable pública reportada a la Contaduría General de la Nación </t>
  </si>
  <si>
    <t>Servicios de información y gestión misionales fortalecidos</t>
  </si>
  <si>
    <t>Documentos de lineamientos técnicos</t>
  </si>
  <si>
    <t xml:space="preserve">Servicio de divulgación de en materia fiscal y financiera </t>
  </si>
  <si>
    <t>3.Sostenimiento del SGA</t>
  </si>
  <si>
    <t>4. Diseño y elaboración de los programas del SGA vigencia 2019</t>
  </si>
  <si>
    <t>Matriz de Requisitos Legales Ambientales
Matriz de aspectos e impactos ambientales</t>
  </si>
  <si>
    <t xml:space="preserve">Control Operacional, información documentada, mejora continua. </t>
  </si>
  <si>
    <t>3. Estrategia Gobierno Digital.</t>
  </si>
  <si>
    <t>4. Implementar y realizar seguimiento al MIPG V2</t>
  </si>
  <si>
    <t>5. Eficiencia Administrativa</t>
  </si>
  <si>
    <t>7. Formulación y acompañamiento a Proyectos de Inversión</t>
  </si>
  <si>
    <t>8. Participar en las actividades definidas en el SG-SST.</t>
  </si>
  <si>
    <t>9. Sistema de Gestión de Seguridad de la Información</t>
  </si>
  <si>
    <t xml:space="preserve"> - Índice de transparencia.
- Espacios de Participación Ciudadana y Rendición de cuentas.
-  Satisfacción del Ciudadano-Partes Interesadas</t>
  </si>
  <si>
    <t>Sistema de Gestión Integrado</t>
  </si>
  <si>
    <t>10. Plan de Anticorrupción y de Atención al Ciudadano</t>
  </si>
  <si>
    <t>Efectividad en la ejecución de las tareas de soporte y Desarrollo de Software</t>
  </si>
  <si>
    <t>1.Seguimiento PEI e indicadores inscritos
3-Plan de Mejoramiento Auditorias</t>
  </si>
  <si>
    <t>Mantener el Ranking a nivel sectorial y mejorarlo a nivel nacional</t>
  </si>
  <si>
    <t xml:space="preserve">Documentos versionados </t>
  </si>
  <si>
    <t xml:space="preserve">Obtener una calificación adecuada en el sector. </t>
  </si>
  <si>
    <t>6. Gestión presupuestal CGN - 2018- 2019</t>
  </si>
  <si>
    <t>Gestión presupuestal 2019 y seguimiento Proyecto de Inversión</t>
  </si>
  <si>
    <t>Seguimiento Proyectos de Inversión registrados en DNP</t>
  </si>
  <si>
    <t>Participación actividades SG-SST</t>
  </si>
  <si>
    <t xml:space="preserve">SGSI implementado </t>
  </si>
  <si>
    <t>.-Política y Matriz de Riesgos publicada.
Seguimiento a la gestión de riesgos</t>
  </si>
  <si>
    <t>Publicaciones difundidas</t>
  </si>
  <si>
    <t>Documentos</t>
  </si>
  <si>
    <t>Radicados de Respuesta</t>
  </si>
  <si>
    <t>(Radicados de respuesta)
Base de datos actualizada</t>
  </si>
  <si>
    <t>Informes y SIGI actualizado</t>
  </si>
  <si>
    <t>Página web CGN actualizada</t>
  </si>
  <si>
    <t>Actas, memorias o informes de reunión</t>
  </si>
  <si>
    <t>Memorias</t>
  </si>
  <si>
    <t>Plan de compras ejecutado</t>
  </si>
  <si>
    <t>Informe PQRD</t>
  </si>
  <si>
    <t>Comunicaciones enviadas</t>
  </si>
  <si>
    <t>Transferencias realizadas</t>
  </si>
  <si>
    <t>Inventario anual</t>
  </si>
  <si>
    <t>Capacidad tecnológica del sistema de gestión documental</t>
  </si>
  <si>
    <t>Indicador PAC</t>
  </si>
  <si>
    <t>Ejecución Presupuestal</t>
  </si>
  <si>
    <t>Fenecimiento de estados financieros</t>
  </si>
  <si>
    <t>1. Atención a derechos de petición y consultas</t>
  </si>
  <si>
    <t>4. Identificación y Valoración de Requisitos Legales.</t>
  </si>
  <si>
    <t>Seguimiento y control de las solicitudes de requisitos Legales allegadas al GIT.</t>
  </si>
  <si>
    <t>Trámites realizados, según solicitudes.</t>
  </si>
  <si>
    <t>Cumplimiento de los requisitos legales, en los procesos de vinculación.</t>
  </si>
  <si>
    <t>Cumplimiento Plan de Previsión de Recursos Humanos</t>
  </si>
  <si>
    <t>Cumplimiento Plan Estratégico de Talento Humano</t>
  </si>
  <si>
    <t>1.Plan Institucional de Capacitación.</t>
  </si>
  <si>
    <t>3.Plan anual de Seguridad y Salud en el trabajo</t>
  </si>
  <si>
    <t>4.Liquidación y trámites de personal</t>
  </si>
  <si>
    <t>5.Selección, vinculación e inducción de personal</t>
  </si>
  <si>
    <r>
      <t>6.Plan de Previsión de Recursos Humanos</t>
    </r>
    <r>
      <rPr>
        <sz val="11"/>
        <color theme="1"/>
        <rFont val="Calibri"/>
        <family val="2"/>
        <scheme val="minor"/>
      </rPr>
      <t>. </t>
    </r>
  </si>
  <si>
    <t>Transparencia en el Proceso de Selección y Vinculación de Personal</t>
  </si>
  <si>
    <t>1,3,4</t>
  </si>
  <si>
    <t>3.11%</t>
  </si>
  <si>
    <t>3. Talleres y presentación funcionalidades del sistema CHIP.</t>
  </si>
  <si>
    <t>Cumplimiento del plan de capacitación en el 100%</t>
  </si>
  <si>
    <t>Procesos de contratación finalizados</t>
  </si>
  <si>
    <r>
      <t xml:space="preserve">Informes y </t>
    </r>
    <r>
      <rPr>
        <sz val="11"/>
        <rFont val="Calibri"/>
        <family val="2"/>
      </rPr>
      <t xml:space="preserve">plan de mejoramiento de la </t>
    </r>
    <r>
      <rPr>
        <sz val="11"/>
        <color indexed="8"/>
        <rFont val="Calibri"/>
        <family val="2"/>
      </rPr>
      <t>Auditoria (físicos - electrónicos)</t>
    </r>
  </si>
  <si>
    <r>
      <t>Documentos de Informes</t>
    </r>
    <r>
      <rPr>
        <sz val="11"/>
        <rFont val="Calibri"/>
        <family val="2"/>
      </rPr>
      <t xml:space="preserve"> (físicos - electró</t>
    </r>
    <r>
      <rPr>
        <sz val="11"/>
        <color indexed="8"/>
        <rFont val="Calibri"/>
        <family val="2"/>
      </rPr>
      <t>nicos)</t>
    </r>
  </si>
  <si>
    <r>
      <t>Documentos de Informe</t>
    </r>
    <r>
      <rPr>
        <sz val="11"/>
        <rFont val="Calibri"/>
        <family val="2"/>
      </rPr>
      <t xml:space="preserve">s (físicos </t>
    </r>
    <r>
      <rPr>
        <sz val="11"/>
        <color indexed="10"/>
        <rFont val="Calibri"/>
        <family val="2"/>
      </rPr>
      <t xml:space="preserve">- </t>
    </r>
    <r>
      <rPr>
        <sz val="11"/>
        <color indexed="8"/>
        <rFont val="Calibri"/>
        <family val="2"/>
      </rPr>
      <t>electrónicos)</t>
    </r>
  </si>
  <si>
    <t>Proveer servicios con alta disponibilidad  de la infraestructura tecnológica de la CGN</t>
  </si>
  <si>
    <t xml:space="preserve">Preservación y administración de la confidencialidad, integridad de la información </t>
  </si>
  <si>
    <t>Plan Estratégico de Tecnologías de la Información y las Comunicaciones  - PETI</t>
  </si>
  <si>
    <t>Plan de tratamiento de riesgos de seguridad y privacidad de la información. </t>
  </si>
  <si>
    <t>Plan de seguridad y privacidad de la información.</t>
  </si>
  <si>
    <t>Prevención de  riesgos de seguridad sobre la plataforma de la entidad</t>
  </si>
  <si>
    <t>Informe de Avance del PETI</t>
  </si>
  <si>
    <t xml:space="preserve">Preservar la confidencialidad, integridad y disponibilidad de la información de la CGN </t>
  </si>
  <si>
    <t xml:space="preserve"> Objetivo No. 3</t>
  </si>
  <si>
    <t xml:space="preserve">  Objetivo No. 3</t>
  </si>
  <si>
    <t>Objetivo No.9</t>
  </si>
  <si>
    <t>Objetivo No.5,9</t>
  </si>
  <si>
    <t>ACTUALIZACIÓN DE LA REGULACIÓN CONTABLE PÚBLICA EN CONVERGENCIA CON ESTÁNDARES
INTERNACIONALES DE INFORMACIÓN FINANCIERA NACIONAL</t>
  </si>
  <si>
    <t>1.Proveer los desarrollos normativos, conceptuales, técnicos e instrumentales que permitan la aplicación de los Marcos Normativos.</t>
  </si>
  <si>
    <t>ADECUACIÓN FINANCIERA Y ESTADÍSTICA A LOS NUEVOS MARCOS NORMATIVOS NACIONAL</t>
  </si>
  <si>
    <t>1. Actualizar las metodologías utilizadas en la estructuración de los productos generados por la CGN</t>
  </si>
  <si>
    <t>2. Actualizar los productos generados en la GGN frente a los marcos normativos y estándares internacionales</t>
  </si>
  <si>
    <t>3 Documentos metodológicos</t>
  </si>
  <si>
    <t>14 Documentos normativos</t>
  </si>
  <si>
    <t>500 documentos 
800 entidades asistidas</t>
  </si>
  <si>
    <t>Consolidar y elaborar los Informes de la Situación Financiera y de Resultados del Nivel Nacional, Nivel Territorial y del Sector Público del año 2018</t>
  </si>
  <si>
    <t>1 Informe</t>
  </si>
  <si>
    <t>33 Informes</t>
  </si>
  <si>
    <t>2 Informes</t>
  </si>
  <si>
    <t>1 Anuario</t>
  </si>
  <si>
    <t>3. Suministros de información y atención a requerimientos.</t>
  </si>
  <si>
    <t>9. Gestión con Gremios, Entidades Sectoriales, Organismos internacionales y convenios.</t>
  </si>
  <si>
    <t>11. Ejecución de los procesos de Consolidación trimestrales.</t>
  </si>
  <si>
    <t>Formatos diligenciados</t>
  </si>
  <si>
    <t>1. Asesoría y asistencia técnica</t>
  </si>
  <si>
    <t>Asesoría y asistencia técnica por demanda</t>
  </si>
  <si>
    <t>Realizar el 100% de las  mesas de trabajo</t>
  </si>
  <si>
    <r>
      <t xml:space="preserve">5. Administrar  las diferentes categorías en el </t>
    </r>
    <r>
      <rPr>
        <b/>
        <sz val="11"/>
        <color indexed="8"/>
        <rFont val="Calibri"/>
        <family val="2"/>
      </rPr>
      <t xml:space="preserve">CHIP  </t>
    </r>
  </si>
  <si>
    <t>1. Gestión a la información Contable pública de las entidades de Gobierno y Empresas</t>
  </si>
  <si>
    <t>2. Refrendación de la Eficiencia Administrativa y Refrendación de la Eficiencia Fiscal.</t>
  </si>
  <si>
    <t>3. Certificación de la categorización de los departamentos, distritos y municipios</t>
  </si>
  <si>
    <t>4. Operativizar  e implementar la normas contables en el Sistema SIIF Nación y  Sistema General de Regalías</t>
  </si>
  <si>
    <t>6. Actividades de Planeación y mejora continua.</t>
  </si>
  <si>
    <t xml:space="preserve">1) Porcentaje de Entidades de Gobierno que reportaron la ICP Convergencia 
2) Porcentaje de Empresas que reportaron la ICP Convergencia </t>
  </si>
  <si>
    <t xml:space="preserve">Entidades refrendadas </t>
  </si>
  <si>
    <t>Entidades  categorizadas</t>
  </si>
  <si>
    <t xml:space="preserve">
Tablas de eventos contables, parametrización y mantenimiento de los sistemas SIIF-NACION y SPGR, atención de incidentes.
</t>
  </si>
  <si>
    <t xml:space="preserve">Categorías de la CGN actualizadas de acuerdo con la normatividad vigente,  Desempeño de la Secretaría Técnica de la Comisión Intersectorial del FUT </t>
  </si>
  <si>
    <t xml:space="preserve">Información gestionada con Calidad, Consistencia, Oportunidad, para que el Balance General de la Nación, cumpla con los niveles de confiabilidad y razonabilidad,
</t>
  </si>
  <si>
    <t>Informe de ejecución del Plan de acción, informes de gestión y planes de mejoramiento.</t>
  </si>
  <si>
    <t>1. Diseño e implementación de sistemas de gestión y de desempeño institucional</t>
  </si>
  <si>
    <t>2. Medición y evaluación de los Sistemas del SIGI</t>
  </si>
  <si>
    <t>3. Sensibilizar y capacitar en los sistemas del SIGI</t>
  </si>
  <si>
    <t xml:space="preserve"> FORTALECIMIENTO E INTEGRACIÓN DE LOS SISTEMAS DE GESTIÓN Y CONTROL DE LA CGN A TRAVÉS DEL SISTEMA INTEGRADO DE GESTIÓN INSTITUCIONAL - SIGI NACIONAL</t>
  </si>
  <si>
    <t>5. Actividades con Secretaría Distrital de Ambiente en cuanto a PREAD y Programa de Gestión Ambiental Empresarial</t>
  </si>
  <si>
    <t>Actividades concertadas realizadas</t>
  </si>
  <si>
    <t xml:space="preserve"> PLAN NACIONAL DE CAPACITACIÓN INSTITUCIONAL/CAPACITACIÓN, DIVULGACIÓN Y ASITENCIA TÉCNICA EN  EL MODELO COLOMBIANO DE REGULACIÓN CONTABLE PÚBLICA.</t>
  </si>
  <si>
    <t xml:space="preserve">23 Eventos </t>
  </si>
  <si>
    <t>FORTALECIMIENTO DE LA PLATAFORMA TECNOLÓGICA PARA LA PRESTACIÓN DE LOS SERVICIOS DE LA CGN NACIONAL</t>
  </si>
  <si>
    <t>Documentos aprobados y actualizados</t>
  </si>
  <si>
    <t>1.Adoptar  el modelo metodológico de  arquitectura empresarial de MINTIC</t>
  </si>
  <si>
    <t>2.Adoptar el marco de referencia de buenas prácticas  de  gestión de servicios de TI  ITIL  Y COBIT</t>
  </si>
  <si>
    <t>3.Mejorar los servicios de contingencia  y  continuidad de negocio</t>
  </si>
  <si>
    <t>4.Actualizar los componentes de la plataforma tecnológica</t>
  </si>
  <si>
    <t>5.Administrar la plataforma tecnológica (hardware , software, comunicaciones y seguridad)</t>
  </si>
  <si>
    <t>7.Implementar y gestionar servicios TIC, siguiendo los lineamientos vigentes</t>
  </si>
  <si>
    <t>8.Actualizar  la estrategia de seguridad de la información de la CGN</t>
  </si>
  <si>
    <t>FORTALECIMIENTO DE LA GENERACIÓN DE INFORMACIÓN DESDE EL SISTEMA DE INFORMACIÓN MISIONAL DE LA CGN BOGOTÁ</t>
  </si>
  <si>
    <t>2. Mejorar la atención de requerimientos y soporte funcional del reporte de información</t>
  </si>
  <si>
    <t>número de soluciones informáticas implementadas(1)</t>
  </si>
  <si>
    <t>Número de sistemas de información(1)</t>
  </si>
  <si>
    <t xml:space="preserve">7.Plan Institucional de Archivos de la Entidad. </t>
  </si>
  <si>
    <t>4. Manual de Políticas contables y operativas</t>
  </si>
  <si>
    <t xml:space="preserve">Manual de Políticas contables y operativas actualizado y publicado
</t>
  </si>
  <si>
    <t xml:space="preserve">3. Representar judicial y extrajudicialmente a la CGN </t>
  </si>
  <si>
    <t xml:space="preserve">Respuesta a cada uno de los Derechos de Petición que ingresen al GIT de Jurídica dentro de los términos legales.  </t>
  </si>
  <si>
    <t>Respuesta a cada uno de los conceptos y estudios jurídicos que ingresan al GIT de Jurídica.</t>
  </si>
  <si>
    <t>2.Plan de Bienestar social e Incentivos</t>
  </si>
  <si>
    <t>7.Plan Estratégico de Talento Humano</t>
  </si>
  <si>
    <t>8.Plan Anual de vacantes</t>
  </si>
  <si>
    <t>Ejecución y seguimiento a las   Actividades del PIC 2019.</t>
  </si>
  <si>
    <t>Realización de actividades y seguimiento  según Plan de Bienestar 2019.</t>
  </si>
  <si>
    <t>Ejecución de las actividades del Plan Anual de Seguridad y Salud en el Trabajo del año 2019.</t>
  </si>
  <si>
    <t>Plan anual de vacantes 2019.</t>
  </si>
  <si>
    <t>Objetivo No.1,2,3,4,5,6,7,8,9,10,11,12,13,14,15</t>
  </si>
  <si>
    <t>Encuesta de evaluación de auditorias de gestión</t>
  </si>
  <si>
    <t>ADECUACIÓN FINANCIERA Y ESTADÍSTICA A LOS NUEVOS MARCOS NORMATIVOS NACIONA</t>
  </si>
  <si>
    <t>Objetivo No.  3</t>
  </si>
  <si>
    <t>PLAN NACIONAL DE CAPACITACIÓN INSTITUCIONAL/CAPACITACIÓN, DIVULGACIÓN Y ASITENCIA TÉCNICA EN  EL MODELO COLOMBIANO DE REGULACIÓN CONTABLE PÚBLICA.</t>
  </si>
  <si>
    <t>Objetivo No. 1, 2,3,4,5,6,7,8,9,10,11,12,13,14,15</t>
  </si>
  <si>
    <t>Sensibilización Ambiental, Consumo de Agua, Consumo de Energía, Consumo de Papel, Material Reciclado en Kg.</t>
  </si>
  <si>
    <t>Plataforma Tecnológica actualizada</t>
  </si>
  <si>
    <t>6.Mantener y soportar  la plataforma tecnológica de la Entidad</t>
  </si>
  <si>
    <t>Optimo cumplimiento, así como el  mejoramiento en todas las actividades Litigiosas de la Entidad, procurando su disminución.</t>
  </si>
  <si>
    <t>Mantener actualizado en el sistema Ekogui todos los informes requeridos por Agencia Nacional de Defensa Jurídica del Estado (ANDJE).</t>
  </si>
  <si>
    <t xml:space="preserve">2. Mejorar la interpretación  de los marcos Normativos a través del soporte  conceptual y técnico a los preparadores de la información financiera </t>
  </si>
  <si>
    <t>8 Documento de estudios Técnicos</t>
  </si>
  <si>
    <t xml:space="preserve">1. Actualizar el sistema de información misional, para la generación de información frente a la implementación de normas y estándares nacionales e internacionales. </t>
  </si>
  <si>
    <t>Realizar 10 eventos sobre las funcionalidades del sistema  CHIP tanto alos usuarios internos como ECP que lo soliciten por demanda.</t>
  </si>
  <si>
    <t>Derechos de Petición</t>
  </si>
  <si>
    <t>Conceptos Jurídicos</t>
  </si>
  <si>
    <t>TOTAL PLAN DE ACCIÓN 2019</t>
  </si>
  <si>
    <t>TOTAL PLAN AÑO 2019</t>
  </si>
  <si>
    <t>RESÚMEN PEI 2019-2022 PLAN DE ACCIÓN  VIGENCIA 2019</t>
  </si>
  <si>
    <t>2. Transparencia, participación y servicio al ciudadano.
- Actualización de matriz de cumplimiento de transparencia y acceso a la información.
- Elaboración y seguimiento a las actividades del plan de mejoramiento de ITN.                                                                                                    
- Servicio al Ciudadano (Incluye grupos étnicos. Seguimiento a la atención oportuna de solicitudes de información (Encuesta).  
-  Seguimiento a las acciones del Plan de Mejoramiento de Satisfacción del Cliente en los Servicios y Productos que ofrece la CGN a nuestros grupos de valor.</t>
  </si>
  <si>
    <t xml:space="preserve">1.Seguimiento Matriz transparencia
2.  Seguimiento a las acciones del plan de mejoramiento de ITN.  
3. Plan de Mejoramiento según Encuesta
4. Seguimiento al plan de mejoramiento de satisfacción al Cliente. </t>
  </si>
  <si>
    <t>CONTADURÍA GENERAL DE LA NACIÓN (CGN)
PLAN ESTRATÉGICO INSTITUCIONAL (PEI) 2018 - 2022
PLAN DE ACCIÓN VIGENCIA 2019</t>
  </si>
  <si>
    <t>Seguimiento Política GEL (Indicador manejado por FURAG y/o herramienta de autodiagnóstico MIPG)</t>
  </si>
  <si>
    <t>FORTALECIMIENTO DE LA PLATAFORMA TECNOLÓGICA PARA LA PRESTACIÓN DE LOS SERVICIOS DE LA CGN NACIONAL.</t>
  </si>
  <si>
    <t>Cumplimiento en términos de PQRD</t>
  </si>
  <si>
    <t>1. Seguimiento al PIGA-CGN y a los programas del SGA año 2019</t>
  </si>
  <si>
    <t>Seguimiento y ejecución PIGA y programas ambientales del SGA 2019.</t>
  </si>
  <si>
    <t>PIGA y programas ambientales del SGA de la CGN vigencia 2019.</t>
  </si>
  <si>
    <t>Fecha de Aprobación: 29 de abril de 2019</t>
  </si>
  <si>
    <t>Fecha de Publicación: 03 de Mayo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</si>
</sst>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164" formatCode="_-* #,##0.00\ _€_-;\-* #,##0.00\ _€_-;_-* &quot;-&quot;??\ _€_-;_-@_-"/>
    <numFmt numFmtId="165" formatCode="_-* #,##0\ _€_-;\-* #,##0\ _€_-;_-* &quot;-&quot;??\ _€_-;_-@_-"/>
    <numFmt numFmtId="166" formatCode="0.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"/>
      <name val="Arial"/>
      <family val="2"/>
    </font>
    <font>
      <sz val="9.5"/>
      <color rgb="FF222222"/>
      <name val="Arial"/>
      <family val="2"/>
    </font>
    <font>
      <sz val="11"/>
      <color indexed="10"/>
      <name val="Calibri"/>
      <family val="2"/>
    </font>
    <font>
      <sz val="12"/>
      <color rgb="FF222222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0" fontId="0" fillId="0" borderId="1" xfId="2" applyNumberFormat="1" applyFont="1" applyBorder="1" applyAlignment="1">
      <alignment vertical="center" wrapText="1"/>
    </xf>
    <xf numFmtId="10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10" fontId="0" fillId="0" borderId="1" xfId="1" applyNumberFormat="1" applyFont="1" applyBorder="1" applyAlignment="1">
      <alignment vertical="center" wrapText="1"/>
    </xf>
    <xf numFmtId="10" fontId="2" fillId="2" borderId="1" xfId="2" applyNumberFormat="1" applyFont="1" applyFill="1" applyBorder="1" applyAlignment="1">
      <alignment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10" fontId="2" fillId="4" borderId="0" xfId="0" applyNumberFormat="1" applyFont="1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165" fontId="2" fillId="4" borderId="0" xfId="0" applyNumberFormat="1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4" borderId="0" xfId="0" applyFont="1" applyFill="1" applyAlignment="1">
      <alignment vertical="center" wrapText="1"/>
    </xf>
    <xf numFmtId="9" fontId="2" fillId="2" borderId="1" xfId="0" applyNumberFormat="1" applyFont="1" applyFill="1" applyBorder="1" applyAlignment="1">
      <alignment vertical="center" wrapText="1"/>
    </xf>
    <xf numFmtId="165" fontId="1" fillId="4" borderId="2" xfId="1" applyNumberForma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0" fontId="0" fillId="4" borderId="0" xfId="0" applyNumberFormat="1" applyFill="1" applyAlignment="1">
      <alignment horizontal="center" vertical="center" wrapText="1"/>
    </xf>
    <xf numFmtId="165" fontId="0" fillId="4" borderId="0" xfId="0" applyNumberFormat="1" applyFill="1" applyAlignment="1">
      <alignment horizontal="center" vertical="center" wrapText="1"/>
    </xf>
    <xf numFmtId="10" fontId="1" fillId="4" borderId="1" xfId="2" applyNumberFormat="1" applyFill="1" applyBorder="1" applyAlignment="1">
      <alignment horizontal="center" vertical="center" wrapText="1"/>
    </xf>
    <xf numFmtId="9" fontId="12" fillId="2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0" fontId="0" fillId="6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0" fontId="0" fillId="7" borderId="1" xfId="0" applyNumberForma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0" fontId="0" fillId="8" borderId="1" xfId="0" applyNumberForma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10" fontId="0" fillId="9" borderId="1" xfId="0" applyNumberForma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10" fontId="0" fillId="10" borderId="1" xfId="0" applyNumberFormat="1" applyFill="1" applyBorder="1" applyAlignment="1">
      <alignment horizontal="center" vertical="center" wrapText="1"/>
    </xf>
    <xf numFmtId="10" fontId="0" fillId="0" borderId="1" xfId="2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166" fontId="0" fillId="0" borderId="1" xfId="2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3" fillId="0" borderId="1" xfId="3" applyNumberFormat="1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9" fontId="2" fillId="4" borderId="0" xfId="0" applyNumberFormat="1" applyFont="1" applyFill="1" applyAlignment="1">
      <alignment vertical="center" wrapText="1"/>
    </xf>
    <xf numFmtId="10" fontId="0" fillId="4" borderId="1" xfId="2" applyNumberFormat="1" applyFont="1" applyFill="1" applyBorder="1" applyAlignment="1">
      <alignment vertical="center" wrapText="1"/>
    </xf>
    <xf numFmtId="165" fontId="0" fillId="0" borderId="1" xfId="1" applyNumberFormat="1" applyFont="1" applyBorder="1" applyAlignment="1">
      <alignment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0" fontId="0" fillId="0" borderId="4" xfId="2" applyNumberFormat="1" applyFont="1" applyBorder="1" applyAlignment="1">
      <alignment vertical="center"/>
    </xf>
    <xf numFmtId="10" fontId="0" fillId="0" borderId="1" xfId="2" applyNumberFormat="1" applyFont="1" applyBorder="1" applyAlignment="1">
      <alignment vertical="center"/>
    </xf>
    <xf numFmtId="0" fontId="0" fillId="5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14" fontId="7" fillId="0" borderId="4" xfId="0" applyNumberFormat="1" applyFont="1" applyBorder="1" applyAlignment="1">
      <alignment vertical="center" wrapText="1"/>
    </xf>
    <xf numFmtId="0" fontId="0" fillId="0" borderId="7" xfId="0" applyBorder="1"/>
    <xf numFmtId="14" fontId="7" fillId="0" borderId="1" xfId="0" applyNumberFormat="1" applyFont="1" applyBorder="1" applyAlignment="1">
      <alignment vertical="center" wrapText="1"/>
    </xf>
    <xf numFmtId="165" fontId="15" fillId="0" borderId="1" xfId="1" applyNumberFormat="1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10" fontId="0" fillId="0" borderId="4" xfId="2" applyNumberFormat="1" applyFont="1" applyBorder="1" applyAlignment="1">
      <alignment vertical="center" wrapText="1"/>
    </xf>
    <xf numFmtId="10" fontId="2" fillId="2" borderId="0" xfId="0" applyNumberFormat="1" applyFont="1" applyFill="1" applyAlignment="1">
      <alignment vertical="center" wrapText="1"/>
    </xf>
    <xf numFmtId="10" fontId="3" fillId="3" borderId="1" xfId="2" applyNumberFormat="1" applyFont="1" applyFill="1" applyBorder="1" applyAlignment="1">
      <alignment horizontal="left" vertical="center" wrapText="1"/>
    </xf>
    <xf numFmtId="10" fontId="2" fillId="0" borderId="0" xfId="0" applyNumberFormat="1" applyFont="1" applyAlignment="1">
      <alignment vertical="center" wrapText="1"/>
    </xf>
    <xf numFmtId="10" fontId="2" fillId="0" borderId="0" xfId="2" applyNumberFormat="1" applyFont="1" applyAlignment="1">
      <alignment vertical="center" wrapText="1"/>
    </xf>
    <xf numFmtId="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10" fontId="0" fillId="0" borderId="1" xfId="2" applyNumberFormat="1" applyFont="1" applyBorder="1" applyAlignment="1">
      <alignment horizontal="center" vertical="center" wrapText="1"/>
    </xf>
    <xf numFmtId="166" fontId="0" fillId="0" borderId="1" xfId="2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wrapText="1" indent="1"/>
    </xf>
    <xf numFmtId="0" fontId="20" fillId="0" borderId="1" xfId="0" applyFont="1" applyBorder="1" applyAlignment="1">
      <alignment horizontal="left" vertical="center" wrapText="1" inden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4" xfId="2" applyNumberFormat="1" applyFont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justify" vertical="center" wrapText="1"/>
    </xf>
    <xf numFmtId="165" fontId="15" fillId="0" borderId="1" xfId="1" applyNumberFormat="1" applyFont="1" applyBorder="1" applyAlignment="1">
      <alignment vertical="center" wrapText="1"/>
    </xf>
    <xf numFmtId="165" fontId="15" fillId="0" borderId="4" xfId="1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center" wrapText="1"/>
    </xf>
    <xf numFmtId="165" fontId="0" fillId="4" borderId="2" xfId="0" applyNumberForma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5" fontId="10" fillId="0" borderId="0" xfId="0" applyNumberFormat="1" applyFont="1" applyAlignment="1">
      <alignment horizontal="center" vertical="center" wrapText="1"/>
    </xf>
    <xf numFmtId="0" fontId="23" fillId="4" borderId="0" xfId="0" applyFont="1" applyFill="1" applyAlignment="1">
      <alignment vertical="center" wrapText="1"/>
    </xf>
    <xf numFmtId="0" fontId="24" fillId="4" borderId="0" xfId="0" applyFont="1" applyFill="1" applyAlignment="1">
      <alignment horizontal="center" vertical="center" wrapText="1"/>
    </xf>
    <xf numFmtId="10" fontId="24" fillId="4" borderId="0" xfId="0" applyNumberFormat="1" applyFont="1" applyFill="1" applyAlignment="1">
      <alignment vertical="center" wrapText="1"/>
    </xf>
    <xf numFmtId="165" fontId="24" fillId="4" borderId="0" xfId="0" applyNumberFormat="1" applyFont="1" applyFill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0" fontId="0" fillId="0" borderId="2" xfId="2" applyNumberFormat="1" applyFont="1" applyBorder="1" applyAlignment="1">
      <alignment horizontal="center" vertical="center" wrapText="1"/>
    </xf>
    <xf numFmtId="10" fontId="0" fillId="0" borderId="4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0" fontId="0" fillId="0" borderId="1" xfId="2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5" fontId="15" fillId="0" borderId="2" xfId="1" applyNumberFormat="1" applyFont="1" applyBorder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4" xfId="1" applyNumberFormat="1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14" fillId="0" borderId="6" xfId="0" applyFont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</cellXfs>
  <cellStyles count="7">
    <cellStyle name="Millares" xfId="1" builtinId="3"/>
    <cellStyle name="Millares 2" xfId="4"/>
    <cellStyle name="Moneda" xfId="3" builtinId="4"/>
    <cellStyle name="Normal" xfId="0" builtinId="0"/>
    <cellStyle name="Porcentaje" xfId="2" builtinId="5"/>
    <cellStyle name="Porcentaje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58317</xdr:colOff>
      <xdr:row>0</xdr:row>
      <xdr:rowOff>58317</xdr:rowOff>
    </xdr:from>
    <xdr:to>
      <xdr:col>12</xdr:col>
      <xdr:colOff>1053315</xdr:colOff>
      <xdr:row>1</xdr:row>
      <xdr:rowOff>16875</xdr:rowOff>
    </xdr:to>
    <xdr:pic>
      <xdr:nvPicPr>
        <xdr:cNvPr id="3" name="Imagen 2" descr="logos para wordMesa de trabajo 1@4x-8">
          <a:extLst>
            <a:ext uri="{FF2B5EF4-FFF2-40B4-BE49-F238E27FC236}">
              <a16:creationId xmlns:a16="http://schemas.microsoft.com/office/drawing/2014/main" xmlns="" id="{95C40166-F900-49C9-84A4-EC55A2B55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6" y="58317"/>
          <a:ext cx="10597753" cy="755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0</xdr:rowOff>
    </xdr:from>
    <xdr:to>
      <xdr:col>6</xdr:col>
      <xdr:colOff>821288</xdr:colOff>
      <xdr:row>0</xdr:row>
      <xdr:rowOff>616015</xdr:rowOff>
    </xdr:to>
    <xdr:pic>
      <xdr:nvPicPr>
        <xdr:cNvPr id="3" name="2 Imagen" descr="logos para documentos gobierno201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0"/>
          <a:ext cx="5983838" cy="616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166"/>
  <sheetViews>
    <sheetView showGridLines="0" tabSelected="1" zoomScale="98" zoomScaleNormal="98" workbookViewId="0">
      <selection activeCell="K5" sqref="K5:K6"/>
    </sheetView>
  </sheetViews>
  <sheetFormatPr baseColWidth="10" defaultRowHeight="15" x14ac:dyDescent="0.25"/>
  <cols>
    <col min="1" max="1" width="4.140625" style="6" customWidth="1"/>
    <col min="2" max="2" width="9.28515625" style="6" customWidth="1"/>
    <col min="3" max="3" width="12.85546875" style="88" customWidth="1"/>
    <col min="4" max="4" width="16.140625" style="6" customWidth="1"/>
    <col min="5" max="5" width="7.42578125" style="6" customWidth="1"/>
    <col min="6" max="6" width="19.85546875" style="11" customWidth="1"/>
    <col min="7" max="7" width="9.140625" style="6" customWidth="1"/>
    <col min="8" max="8" width="46.28515625" style="6" customWidth="1"/>
    <col min="9" max="9" width="10.7109375" style="6" customWidth="1"/>
    <col min="10" max="10" width="11" style="6" customWidth="1"/>
    <col min="11" max="11" width="16.28515625" style="11" customWidth="1"/>
    <col min="12" max="12" width="9.5703125" style="6" customWidth="1"/>
    <col min="13" max="13" width="19.5703125" style="6" customWidth="1"/>
    <col min="14" max="14" width="16" style="6" customWidth="1"/>
    <col min="15" max="16384" width="11.42578125" style="6"/>
  </cols>
  <sheetData>
    <row r="1" spans="2:14" ht="63" customHeight="1" x14ac:dyDescent="0.25"/>
    <row r="2" spans="2:14" ht="78.75" customHeight="1" x14ac:dyDescent="0.25">
      <c r="B2" s="176" t="s">
        <v>314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2:14" ht="27" customHeight="1" x14ac:dyDescent="0.25">
      <c r="B3" s="133" t="s">
        <v>321</v>
      </c>
      <c r="C3" s="129"/>
      <c r="D3" s="81"/>
      <c r="E3" s="81"/>
      <c r="F3" s="129"/>
      <c r="G3" s="81"/>
      <c r="H3" s="81"/>
      <c r="I3"/>
      <c r="J3" s="81"/>
      <c r="K3"/>
      <c r="L3"/>
      <c r="M3"/>
      <c r="N3" s="81"/>
    </row>
    <row r="4" spans="2:14" ht="75" x14ac:dyDescent="0.25">
      <c r="B4" s="2" t="s">
        <v>22</v>
      </c>
      <c r="C4" s="128" t="s">
        <v>6</v>
      </c>
      <c r="D4" s="2" t="s">
        <v>5</v>
      </c>
      <c r="E4" s="2" t="s">
        <v>92</v>
      </c>
      <c r="F4" s="128" t="s">
        <v>106</v>
      </c>
      <c r="G4" s="2" t="s">
        <v>4</v>
      </c>
      <c r="H4" s="2" t="s">
        <v>3</v>
      </c>
      <c r="I4" s="2" t="s">
        <v>93</v>
      </c>
      <c r="J4" s="2" t="s">
        <v>94</v>
      </c>
      <c r="K4" s="2" t="s">
        <v>1</v>
      </c>
      <c r="L4" s="2" t="s">
        <v>2</v>
      </c>
      <c r="M4" s="2" t="s">
        <v>133</v>
      </c>
      <c r="N4" s="12" t="s">
        <v>0</v>
      </c>
    </row>
    <row r="5" spans="2:14" ht="45" customHeight="1" x14ac:dyDescent="0.25">
      <c r="B5" s="142">
        <v>1</v>
      </c>
      <c r="C5" s="150" t="s">
        <v>117</v>
      </c>
      <c r="D5" s="142" t="s">
        <v>77</v>
      </c>
      <c r="E5" s="144" t="s">
        <v>101</v>
      </c>
      <c r="F5" s="142" t="s">
        <v>225</v>
      </c>
      <c r="G5" s="142" t="s">
        <v>132</v>
      </c>
      <c r="H5" s="3" t="s">
        <v>226</v>
      </c>
      <c r="I5" s="78">
        <v>43467</v>
      </c>
      <c r="J5" s="78">
        <v>43830</v>
      </c>
      <c r="K5" s="146"/>
      <c r="L5" s="7">
        <v>7.0000000000000007E-2</v>
      </c>
      <c r="M5" s="7" t="s">
        <v>231</v>
      </c>
      <c r="N5" s="68">
        <v>480000000</v>
      </c>
    </row>
    <row r="6" spans="2:14" ht="71.25" customHeight="1" x14ac:dyDescent="0.25">
      <c r="B6" s="142"/>
      <c r="C6" s="150"/>
      <c r="D6" s="142"/>
      <c r="E6" s="145"/>
      <c r="F6" s="142"/>
      <c r="G6" s="142"/>
      <c r="H6" s="3" t="s">
        <v>303</v>
      </c>
      <c r="I6" s="78">
        <v>43467</v>
      </c>
      <c r="J6" s="78">
        <v>43830</v>
      </c>
      <c r="K6" s="147"/>
      <c r="L6" s="7">
        <v>7.0000000000000007E-2</v>
      </c>
      <c r="M6" s="7" t="s">
        <v>232</v>
      </c>
      <c r="N6" s="68">
        <v>1123000000</v>
      </c>
    </row>
    <row r="7" spans="2:14" x14ac:dyDescent="0.25">
      <c r="H7" s="143" t="s">
        <v>8</v>
      </c>
      <c r="I7" s="143"/>
      <c r="J7" s="143"/>
      <c r="K7" s="143"/>
      <c r="L7" s="27">
        <f>SUM(L5:L6)</f>
        <v>0.14000000000000001</v>
      </c>
      <c r="M7" s="27"/>
      <c r="N7" s="9">
        <f>SUM(N5:N6)</f>
        <v>1603000000</v>
      </c>
    </row>
    <row r="8" spans="2:14" x14ac:dyDescent="0.25">
      <c r="H8" s="21"/>
      <c r="I8" s="21"/>
      <c r="J8" s="21"/>
      <c r="K8" s="21"/>
      <c r="L8" s="66"/>
      <c r="M8" s="66"/>
      <c r="N8" s="24"/>
    </row>
    <row r="9" spans="2:14" ht="39.75" customHeight="1" x14ac:dyDescent="0.25">
      <c r="B9" s="142">
        <v>2</v>
      </c>
      <c r="C9" s="150" t="s">
        <v>117</v>
      </c>
      <c r="D9" s="142" t="s">
        <v>78</v>
      </c>
      <c r="E9" s="144" t="s">
        <v>107</v>
      </c>
      <c r="F9" s="142" t="s">
        <v>227</v>
      </c>
      <c r="G9" s="142" t="s">
        <v>124</v>
      </c>
      <c r="H9" s="3" t="s">
        <v>228</v>
      </c>
      <c r="I9" s="78">
        <v>43467</v>
      </c>
      <c r="J9" s="78">
        <v>43830</v>
      </c>
      <c r="K9" s="63"/>
      <c r="L9" s="7">
        <v>2.1000000000000001E-2</v>
      </c>
      <c r="M9" s="7" t="s">
        <v>230</v>
      </c>
      <c r="N9" s="68">
        <v>214000000</v>
      </c>
    </row>
    <row r="10" spans="2:14" ht="45" x14ac:dyDescent="0.25">
      <c r="B10" s="142"/>
      <c r="C10" s="150"/>
      <c r="D10" s="142"/>
      <c r="E10" s="145"/>
      <c r="F10" s="142"/>
      <c r="G10" s="142"/>
      <c r="H10" s="3" t="s">
        <v>229</v>
      </c>
      <c r="I10" s="78">
        <v>43467</v>
      </c>
      <c r="J10" s="78">
        <v>43830</v>
      </c>
      <c r="K10" s="53"/>
      <c r="L10" s="7">
        <v>9.2999999999999992E-3</v>
      </c>
      <c r="M10" s="7" t="s">
        <v>304</v>
      </c>
      <c r="N10" s="69">
        <v>214000000</v>
      </c>
    </row>
    <row r="11" spans="2:14" x14ac:dyDescent="0.25">
      <c r="H11" s="143" t="s">
        <v>8</v>
      </c>
      <c r="I11" s="143"/>
      <c r="J11" s="143"/>
      <c r="K11" s="143"/>
      <c r="L11" s="8">
        <f>SUM(L9:L10)</f>
        <v>3.0300000000000001E-2</v>
      </c>
      <c r="M11" s="8"/>
      <c r="N11" s="9">
        <f>SUM(N9:N10)</f>
        <v>428000000</v>
      </c>
    </row>
    <row r="12" spans="2:14" s="123" customFormat="1" x14ac:dyDescent="0.25">
      <c r="C12" s="124"/>
      <c r="F12" s="130"/>
      <c r="H12" s="124"/>
      <c r="I12" s="124"/>
      <c r="J12" s="124"/>
      <c r="K12" s="124"/>
      <c r="L12" s="125"/>
      <c r="M12" s="125"/>
      <c r="N12" s="126"/>
    </row>
    <row r="13" spans="2:14" ht="64.5" customHeight="1" x14ac:dyDescent="0.25">
      <c r="B13" s="142">
        <v>3</v>
      </c>
      <c r="C13" s="150" t="s">
        <v>117</v>
      </c>
      <c r="D13" s="142" t="s">
        <v>78</v>
      </c>
      <c r="E13" s="144" t="s">
        <v>107</v>
      </c>
      <c r="F13" s="142" t="s">
        <v>275</v>
      </c>
      <c r="G13" s="142" t="s">
        <v>124</v>
      </c>
      <c r="H13" s="3" t="s">
        <v>305</v>
      </c>
      <c r="I13" s="78">
        <v>43467</v>
      </c>
      <c r="J13" s="78">
        <v>43830</v>
      </c>
      <c r="K13" s="63"/>
      <c r="L13" s="7">
        <v>2.1000000000000001E-2</v>
      </c>
      <c r="M13" s="7" t="s">
        <v>277</v>
      </c>
      <c r="N13" s="68">
        <v>1308714000</v>
      </c>
    </row>
    <row r="14" spans="2:14" ht="54.75" customHeight="1" x14ac:dyDescent="0.25">
      <c r="B14" s="142"/>
      <c r="C14" s="150"/>
      <c r="D14" s="142"/>
      <c r="E14" s="145"/>
      <c r="F14" s="142"/>
      <c r="G14" s="142"/>
      <c r="H14" s="3" t="s">
        <v>276</v>
      </c>
      <c r="I14" s="78">
        <v>43467</v>
      </c>
      <c r="J14" s="78">
        <v>43830</v>
      </c>
      <c r="K14" s="53"/>
      <c r="L14" s="7">
        <v>9.2999999999999992E-3</v>
      </c>
      <c r="M14" s="7" t="s">
        <v>278</v>
      </c>
      <c r="N14" s="69">
        <v>455286000</v>
      </c>
    </row>
    <row r="15" spans="2:14" x14ac:dyDescent="0.25">
      <c r="H15" s="143" t="s">
        <v>8</v>
      </c>
      <c r="I15" s="143"/>
      <c r="J15" s="143"/>
      <c r="K15" s="143"/>
      <c r="L15" s="8">
        <f>SUM(L13:L14)</f>
        <v>3.0300000000000001E-2</v>
      </c>
      <c r="M15" s="8"/>
      <c r="N15" s="9">
        <f>SUM(N13:N14)</f>
        <v>1764000000</v>
      </c>
    </row>
    <row r="16" spans="2:14" x14ac:dyDescent="0.25">
      <c r="H16" s="21"/>
      <c r="I16" s="21"/>
      <c r="J16" s="21"/>
      <c r="K16" s="21"/>
      <c r="L16" s="66"/>
      <c r="M16" s="66"/>
      <c r="N16" s="24"/>
    </row>
    <row r="18" spans="2:14" ht="98.25" customHeight="1" x14ac:dyDescent="0.25">
      <c r="B18" s="1">
        <v>4</v>
      </c>
      <c r="C18" s="134" t="s">
        <v>117</v>
      </c>
      <c r="D18" s="1" t="s">
        <v>78</v>
      </c>
      <c r="E18" s="80" t="s">
        <v>101</v>
      </c>
      <c r="F18" s="127" t="s">
        <v>23</v>
      </c>
      <c r="G18" s="3" t="s">
        <v>221</v>
      </c>
      <c r="H18" s="3" t="s">
        <v>233</v>
      </c>
      <c r="I18" s="78">
        <v>43467</v>
      </c>
      <c r="J18" s="78">
        <v>43676</v>
      </c>
      <c r="K18" s="51" t="s">
        <v>59</v>
      </c>
      <c r="L18" s="7">
        <v>4.6699999999999998E-2</v>
      </c>
      <c r="M18" s="7" t="s">
        <v>234</v>
      </c>
      <c r="N18" s="79" t="s">
        <v>7</v>
      </c>
    </row>
    <row r="19" spans="2:14" x14ac:dyDescent="0.25">
      <c r="D19" s="11"/>
      <c r="H19" s="143" t="s">
        <v>8</v>
      </c>
      <c r="I19" s="143"/>
      <c r="J19" s="143"/>
      <c r="K19" s="143"/>
      <c r="L19" s="8">
        <f>SUM(L18)</f>
        <v>4.6699999999999998E-2</v>
      </c>
      <c r="M19" s="83"/>
      <c r="N19" s="6" t="s">
        <v>9</v>
      </c>
    </row>
    <row r="20" spans="2:14" x14ac:dyDescent="0.25">
      <c r="D20" s="11"/>
    </row>
    <row r="21" spans="2:14" ht="90" customHeight="1" x14ac:dyDescent="0.25">
      <c r="B21" s="1">
        <v>5</v>
      </c>
      <c r="C21" s="134" t="s">
        <v>117</v>
      </c>
      <c r="D21" s="1" t="s">
        <v>78</v>
      </c>
      <c r="E21" s="80" t="s">
        <v>101</v>
      </c>
      <c r="F21" s="127" t="s">
        <v>43</v>
      </c>
      <c r="G21" s="3" t="s">
        <v>221</v>
      </c>
      <c r="H21" s="3" t="s">
        <v>60</v>
      </c>
      <c r="I21" s="78">
        <v>43524</v>
      </c>
      <c r="J21" s="78">
        <v>43584</v>
      </c>
      <c r="K21" s="51" t="s">
        <v>59</v>
      </c>
      <c r="L21" s="7">
        <v>1.17E-2</v>
      </c>
      <c r="M21" s="7" t="s">
        <v>234</v>
      </c>
      <c r="N21" s="79" t="s">
        <v>7</v>
      </c>
    </row>
    <row r="22" spans="2:14" x14ac:dyDescent="0.25">
      <c r="D22" s="11"/>
      <c r="H22" s="143" t="s">
        <v>8</v>
      </c>
      <c r="I22" s="143"/>
      <c r="J22" s="143"/>
      <c r="K22" s="143"/>
      <c r="L22" s="8">
        <f>SUM(L21)</f>
        <v>1.17E-2</v>
      </c>
      <c r="M22" s="83"/>
      <c r="N22" s="6" t="s">
        <v>9</v>
      </c>
    </row>
    <row r="23" spans="2:14" x14ac:dyDescent="0.25">
      <c r="D23" s="11"/>
    </row>
    <row r="24" spans="2:14" ht="60" x14ac:dyDescent="0.25">
      <c r="B24" s="1">
        <v>6</v>
      </c>
      <c r="C24" s="134" t="s">
        <v>117</v>
      </c>
      <c r="D24" s="1" t="s">
        <v>78</v>
      </c>
      <c r="E24" s="80" t="s">
        <v>101</v>
      </c>
      <c r="F24" s="127" t="s">
        <v>24</v>
      </c>
      <c r="G24" s="3" t="s">
        <v>221</v>
      </c>
      <c r="H24" s="3" t="s">
        <v>64</v>
      </c>
      <c r="I24" s="78">
        <v>43525</v>
      </c>
      <c r="J24" s="78">
        <v>43738</v>
      </c>
      <c r="K24" s="51" t="s">
        <v>65</v>
      </c>
      <c r="L24" s="7">
        <v>1.8700000000000001E-2</v>
      </c>
      <c r="M24" s="7" t="s">
        <v>237</v>
      </c>
      <c r="N24" s="79" t="s">
        <v>7</v>
      </c>
    </row>
    <row r="25" spans="2:14" x14ac:dyDescent="0.25">
      <c r="D25" s="11"/>
      <c r="H25" s="143" t="s">
        <v>8</v>
      </c>
      <c r="I25" s="143"/>
      <c r="J25" s="143"/>
      <c r="K25" s="143"/>
      <c r="L25" s="8">
        <f>SUM(L24)</f>
        <v>1.8700000000000001E-2</v>
      </c>
      <c r="M25" s="83"/>
      <c r="N25" s="6" t="s">
        <v>9</v>
      </c>
    </row>
    <row r="26" spans="2:14" x14ac:dyDescent="0.25">
      <c r="D26" s="11"/>
    </row>
    <row r="27" spans="2:14" ht="90" x14ac:dyDescent="0.25">
      <c r="B27" s="1">
        <v>7</v>
      </c>
      <c r="C27" s="135" t="s">
        <v>117</v>
      </c>
      <c r="D27" s="1" t="s">
        <v>78</v>
      </c>
      <c r="E27" s="3" t="s">
        <v>101</v>
      </c>
      <c r="F27" s="127" t="s">
        <v>25</v>
      </c>
      <c r="G27" s="3" t="s">
        <v>222</v>
      </c>
      <c r="H27" s="3" t="s">
        <v>61</v>
      </c>
      <c r="I27" s="78">
        <v>43610</v>
      </c>
      <c r="J27" s="78">
        <v>43738</v>
      </c>
      <c r="K27" s="51" t="s">
        <v>59</v>
      </c>
      <c r="L27" s="7">
        <v>2.3300000000000001E-2</v>
      </c>
      <c r="M27" s="7" t="s">
        <v>235</v>
      </c>
      <c r="N27" s="79" t="s">
        <v>7</v>
      </c>
    </row>
    <row r="28" spans="2:14" x14ac:dyDescent="0.25">
      <c r="D28" s="11"/>
      <c r="H28" s="143" t="s">
        <v>8</v>
      </c>
      <c r="I28" s="143"/>
      <c r="J28" s="143"/>
      <c r="K28" s="143"/>
      <c r="L28" s="8">
        <f>SUM(L27)</f>
        <v>2.3300000000000001E-2</v>
      </c>
      <c r="M28" s="83"/>
      <c r="N28" s="6" t="s">
        <v>9</v>
      </c>
    </row>
    <row r="29" spans="2:14" x14ac:dyDescent="0.25">
      <c r="D29" s="11"/>
    </row>
    <row r="30" spans="2:14" ht="58.5" customHeight="1" x14ac:dyDescent="0.25">
      <c r="B30" s="1">
        <v>8</v>
      </c>
      <c r="C30" s="134" t="s">
        <v>117</v>
      </c>
      <c r="D30" s="1" t="s">
        <v>78</v>
      </c>
      <c r="E30" s="80" t="s">
        <v>101</v>
      </c>
      <c r="F30" s="127" t="s">
        <v>138</v>
      </c>
      <c r="G30" s="3" t="s">
        <v>221</v>
      </c>
      <c r="H30" s="3" t="s">
        <v>139</v>
      </c>
      <c r="I30" s="78">
        <v>43512</v>
      </c>
      <c r="J30" s="78">
        <v>43708</v>
      </c>
      <c r="K30" s="51" t="s">
        <v>66</v>
      </c>
      <c r="L30" s="7">
        <v>7.0000000000000001E-3</v>
      </c>
      <c r="M30" s="7" t="s">
        <v>140</v>
      </c>
      <c r="N30" s="79" t="s">
        <v>7</v>
      </c>
    </row>
    <row r="31" spans="2:14" x14ac:dyDescent="0.25">
      <c r="D31" s="11"/>
      <c r="H31" s="143" t="s">
        <v>8</v>
      </c>
      <c r="I31" s="143"/>
      <c r="J31" s="143"/>
      <c r="K31" s="143"/>
      <c r="L31" s="8">
        <f>SUM(L30)</f>
        <v>7.0000000000000001E-3</v>
      </c>
      <c r="M31" s="83"/>
      <c r="N31" s="6" t="s">
        <v>9</v>
      </c>
    </row>
    <row r="32" spans="2:14" x14ac:dyDescent="0.25">
      <c r="D32" s="11"/>
    </row>
    <row r="33" spans="2:14" ht="90" x14ac:dyDescent="0.25">
      <c r="B33" s="1">
        <v>9</v>
      </c>
      <c r="C33" s="134" t="s">
        <v>117</v>
      </c>
      <c r="D33" s="1" t="s">
        <v>78</v>
      </c>
      <c r="E33" s="80" t="s">
        <v>101</v>
      </c>
      <c r="F33" s="127" t="s">
        <v>26</v>
      </c>
      <c r="G33" s="3" t="s">
        <v>221</v>
      </c>
      <c r="H33" s="3" t="s">
        <v>62</v>
      </c>
      <c r="I33" s="78">
        <v>43480</v>
      </c>
      <c r="J33" s="78">
        <v>43708</v>
      </c>
      <c r="K33" s="51" t="s">
        <v>63</v>
      </c>
      <c r="L33" s="7">
        <v>1.4E-2</v>
      </c>
      <c r="M33" s="7" t="s">
        <v>236</v>
      </c>
      <c r="N33" s="79" t="s">
        <v>7</v>
      </c>
    </row>
    <row r="34" spans="2:14" x14ac:dyDescent="0.25">
      <c r="H34" s="143" t="s">
        <v>8</v>
      </c>
      <c r="I34" s="143"/>
      <c r="J34" s="143"/>
      <c r="K34" s="143"/>
      <c r="L34" s="8">
        <f>SUM(L33)</f>
        <v>1.4E-2</v>
      </c>
      <c r="M34" s="83"/>
      <c r="N34" s="6" t="s">
        <v>9</v>
      </c>
    </row>
    <row r="35" spans="2:14" s="20" customFormat="1" x14ac:dyDescent="0.25">
      <c r="B35" s="6"/>
      <c r="C35" s="21"/>
      <c r="F35" s="11"/>
      <c r="H35" s="21"/>
      <c r="I35" s="21"/>
      <c r="J35" s="21"/>
      <c r="K35" s="21"/>
      <c r="L35" s="22"/>
      <c r="M35" s="22"/>
    </row>
    <row r="36" spans="2:14" s="20" customFormat="1" ht="24" x14ac:dyDescent="0.2">
      <c r="B36" s="144">
        <v>10</v>
      </c>
      <c r="C36" s="139" t="s">
        <v>117</v>
      </c>
      <c r="D36" s="144" t="s">
        <v>79</v>
      </c>
      <c r="E36" s="16"/>
      <c r="F36" s="144" t="s">
        <v>115</v>
      </c>
      <c r="G36" s="144" t="s">
        <v>29</v>
      </c>
      <c r="H36" s="55" t="s">
        <v>242</v>
      </c>
      <c r="I36" s="78">
        <v>43467</v>
      </c>
      <c r="J36" s="78">
        <v>43830</v>
      </c>
      <c r="K36" s="144"/>
      <c r="L36" s="7">
        <v>0.04</v>
      </c>
      <c r="M36" s="89" t="s">
        <v>243</v>
      </c>
      <c r="N36" s="152" t="s">
        <v>7</v>
      </c>
    </row>
    <row r="37" spans="2:14" s="20" customFormat="1" ht="24" x14ac:dyDescent="0.25">
      <c r="B37" s="159"/>
      <c r="C37" s="140"/>
      <c r="D37" s="159"/>
      <c r="E37" s="112"/>
      <c r="F37" s="159"/>
      <c r="G37" s="159"/>
      <c r="H37" s="56" t="s">
        <v>30</v>
      </c>
      <c r="I37" s="78">
        <v>43467</v>
      </c>
      <c r="J37" s="78">
        <v>43830</v>
      </c>
      <c r="K37" s="159"/>
      <c r="L37" s="7">
        <v>0.04</v>
      </c>
      <c r="M37" s="89" t="s">
        <v>244</v>
      </c>
      <c r="N37" s="153"/>
    </row>
    <row r="38" spans="2:14" s="20" customFormat="1" ht="90.75" customHeight="1" x14ac:dyDescent="0.25">
      <c r="B38" s="145"/>
      <c r="C38" s="141"/>
      <c r="D38" s="145"/>
      <c r="E38" s="113" t="s">
        <v>101</v>
      </c>
      <c r="F38" s="145"/>
      <c r="G38" s="145"/>
      <c r="H38" s="56" t="s">
        <v>207</v>
      </c>
      <c r="I38" s="78">
        <v>43467</v>
      </c>
      <c r="J38" s="78">
        <v>43830</v>
      </c>
      <c r="K38" s="159"/>
      <c r="L38" s="7">
        <v>0.02</v>
      </c>
      <c r="M38" s="90" t="s">
        <v>306</v>
      </c>
      <c r="N38" s="154"/>
    </row>
    <row r="39" spans="2:14" s="20" customFormat="1" x14ac:dyDescent="0.25">
      <c r="B39" s="6"/>
      <c r="C39" s="88"/>
      <c r="D39" s="6"/>
      <c r="E39" s="6"/>
      <c r="F39" s="11"/>
      <c r="G39" s="6"/>
      <c r="H39" s="143" t="s">
        <v>8</v>
      </c>
      <c r="I39" s="143"/>
      <c r="J39" s="143"/>
      <c r="K39" s="143"/>
      <c r="L39" s="8">
        <f>SUM(L36:L38)</f>
        <v>0.1</v>
      </c>
      <c r="M39" s="83"/>
      <c r="N39" s="6"/>
    </row>
    <row r="40" spans="2:14" s="20" customFormat="1" x14ac:dyDescent="0.25">
      <c r="B40" s="6"/>
      <c r="C40" s="88"/>
      <c r="D40" s="6"/>
      <c r="E40" s="6"/>
      <c r="F40" s="11"/>
      <c r="G40" s="6"/>
      <c r="H40" s="88"/>
      <c r="I40" s="88"/>
      <c r="J40" s="88"/>
      <c r="K40" s="88"/>
      <c r="L40" s="85"/>
      <c r="M40" s="85"/>
      <c r="N40" s="6"/>
    </row>
    <row r="41" spans="2:14" ht="60" x14ac:dyDescent="0.25">
      <c r="B41" s="142">
        <v>11</v>
      </c>
      <c r="C41" s="150" t="s">
        <v>117</v>
      </c>
      <c r="D41" s="138" t="s">
        <v>79</v>
      </c>
      <c r="E41" s="164" t="s">
        <v>101</v>
      </c>
      <c r="F41" s="151" t="s">
        <v>144</v>
      </c>
      <c r="G41" s="142" t="s">
        <v>17</v>
      </c>
      <c r="H41" s="57" t="s">
        <v>145</v>
      </c>
      <c r="I41" s="78">
        <v>43467</v>
      </c>
      <c r="J41" s="78">
        <v>43830</v>
      </c>
      <c r="K41" s="14"/>
      <c r="L41" s="7">
        <v>4.0000000000000001E-3</v>
      </c>
      <c r="M41" s="7" t="s">
        <v>148</v>
      </c>
      <c r="N41" s="116">
        <v>108675000</v>
      </c>
    </row>
    <row r="42" spans="2:14" ht="45" x14ac:dyDescent="0.25">
      <c r="B42" s="142"/>
      <c r="C42" s="150"/>
      <c r="D42" s="138"/>
      <c r="E42" s="165"/>
      <c r="F42" s="151"/>
      <c r="G42" s="142"/>
      <c r="H42" s="57" t="s">
        <v>146</v>
      </c>
      <c r="I42" s="78">
        <v>43467</v>
      </c>
      <c r="J42" s="78">
        <v>43830</v>
      </c>
      <c r="K42" s="13"/>
      <c r="L42" s="7">
        <v>1.6E-2</v>
      </c>
      <c r="M42" s="7" t="s">
        <v>149</v>
      </c>
      <c r="N42" s="116">
        <v>320697000</v>
      </c>
    </row>
    <row r="43" spans="2:14" ht="60" x14ac:dyDescent="0.25">
      <c r="B43" s="142"/>
      <c r="C43" s="150"/>
      <c r="D43" s="138"/>
      <c r="E43" s="166"/>
      <c r="F43" s="151"/>
      <c r="G43" s="142"/>
      <c r="H43" s="57" t="s">
        <v>147</v>
      </c>
      <c r="I43" s="78">
        <v>43784</v>
      </c>
      <c r="J43" s="78">
        <v>43830</v>
      </c>
      <c r="K43" s="13"/>
      <c r="L43" s="7">
        <v>0.02</v>
      </c>
      <c r="M43" s="82" t="s">
        <v>150</v>
      </c>
      <c r="N43" s="117">
        <v>653628000</v>
      </c>
    </row>
    <row r="44" spans="2:14" x14ac:dyDescent="0.25">
      <c r="H44" s="143" t="s">
        <v>8</v>
      </c>
      <c r="I44" s="143"/>
      <c r="J44" s="143"/>
      <c r="K44" s="143"/>
      <c r="L44" s="8">
        <f>SUM(L41:L43)</f>
        <v>0.04</v>
      </c>
      <c r="M44" s="8"/>
      <c r="N44" s="9">
        <f>SUM(N41:N43)</f>
        <v>1083000000</v>
      </c>
    </row>
    <row r="45" spans="2:14" s="20" customFormat="1" x14ac:dyDescent="0.25">
      <c r="B45" s="6"/>
      <c r="C45" s="88"/>
      <c r="D45" s="6"/>
      <c r="E45" s="6"/>
      <c r="F45" s="11"/>
      <c r="G45" s="6"/>
      <c r="H45" s="88"/>
      <c r="I45" s="88"/>
      <c r="J45" s="88"/>
      <c r="K45" s="88"/>
      <c r="L45" s="85"/>
      <c r="M45" s="85"/>
      <c r="N45" s="6"/>
    </row>
    <row r="47" spans="2:14" ht="57.75" customHeight="1" x14ac:dyDescent="0.25">
      <c r="B47" s="142">
        <v>12</v>
      </c>
      <c r="C47" s="150" t="s">
        <v>117</v>
      </c>
      <c r="D47" s="138" t="s">
        <v>80</v>
      </c>
      <c r="E47" s="164" t="s">
        <v>101</v>
      </c>
      <c r="F47" s="142" t="s">
        <v>261</v>
      </c>
      <c r="G47" s="142" t="s">
        <v>130</v>
      </c>
      <c r="H47" s="91" t="s">
        <v>258</v>
      </c>
      <c r="I47" s="78">
        <v>43467</v>
      </c>
      <c r="J47" s="78">
        <v>43830</v>
      </c>
      <c r="K47" s="171" t="s">
        <v>108</v>
      </c>
      <c r="L47" s="7">
        <v>2.3400000000000001E-2</v>
      </c>
      <c r="M47" s="148" t="s">
        <v>162</v>
      </c>
      <c r="N47" s="68">
        <v>549000000</v>
      </c>
    </row>
    <row r="48" spans="2:14" x14ac:dyDescent="0.25">
      <c r="B48" s="142"/>
      <c r="C48" s="150"/>
      <c r="D48" s="138"/>
      <c r="E48" s="165"/>
      <c r="F48" s="142"/>
      <c r="G48" s="142"/>
      <c r="H48" s="91" t="s">
        <v>259</v>
      </c>
      <c r="I48" s="78">
        <v>43753</v>
      </c>
      <c r="J48" s="78">
        <v>43814</v>
      </c>
      <c r="K48" s="172"/>
      <c r="L48" s="7">
        <v>1.5E-3</v>
      </c>
      <c r="M48" s="149"/>
      <c r="N48" s="68">
        <v>45000000</v>
      </c>
    </row>
    <row r="49" spans="2:14" ht="45" x14ac:dyDescent="0.25">
      <c r="B49" s="142"/>
      <c r="C49" s="150"/>
      <c r="D49" s="138"/>
      <c r="E49" s="166"/>
      <c r="F49" s="142"/>
      <c r="G49" s="142"/>
      <c r="H49" s="91" t="s">
        <v>260</v>
      </c>
      <c r="I49" s="78">
        <v>43511</v>
      </c>
      <c r="J49" s="78">
        <v>43814</v>
      </c>
      <c r="K49" s="95" t="s">
        <v>35</v>
      </c>
      <c r="L49" s="7">
        <v>5.1000000000000004E-3</v>
      </c>
      <c r="M49" s="114"/>
      <c r="N49" s="68">
        <v>75000000</v>
      </c>
    </row>
    <row r="50" spans="2:14" x14ac:dyDescent="0.25">
      <c r="H50" s="143" t="s">
        <v>8</v>
      </c>
      <c r="I50" s="143"/>
      <c r="J50" s="143"/>
      <c r="K50" s="143"/>
      <c r="L50" s="8">
        <f>SUM(L47:L49)</f>
        <v>3.0000000000000002E-2</v>
      </c>
      <c r="M50" s="8"/>
      <c r="N50" s="9">
        <f>SUM(N47:N49)</f>
        <v>669000000</v>
      </c>
    </row>
    <row r="52" spans="2:14" ht="120" x14ac:dyDescent="0.25">
      <c r="B52" s="142">
        <v>13</v>
      </c>
      <c r="C52" s="150" t="s">
        <v>117</v>
      </c>
      <c r="D52" s="138" t="s">
        <v>80</v>
      </c>
      <c r="E52" s="164" t="s">
        <v>101</v>
      </c>
      <c r="F52" s="142" t="s">
        <v>98</v>
      </c>
      <c r="G52" s="142" t="s">
        <v>125</v>
      </c>
      <c r="H52" s="57" t="s">
        <v>318</v>
      </c>
      <c r="I52" s="78">
        <v>43467</v>
      </c>
      <c r="J52" s="78">
        <v>43830</v>
      </c>
      <c r="K52" s="107" t="s">
        <v>298</v>
      </c>
      <c r="L52" s="7">
        <v>1.1999999999999999E-3</v>
      </c>
      <c r="M52" s="92" t="s">
        <v>319</v>
      </c>
      <c r="N52" s="173" t="s">
        <v>7</v>
      </c>
    </row>
    <row r="53" spans="2:14" ht="75" x14ac:dyDescent="0.25">
      <c r="B53" s="142"/>
      <c r="C53" s="150"/>
      <c r="D53" s="138"/>
      <c r="E53" s="165"/>
      <c r="F53" s="142"/>
      <c r="G53" s="142"/>
      <c r="H53" s="57" t="s">
        <v>69</v>
      </c>
      <c r="I53" s="78">
        <v>43467</v>
      </c>
      <c r="J53" s="78">
        <v>43830</v>
      </c>
      <c r="K53" s="13"/>
      <c r="L53" s="7">
        <v>1.1999999999999999E-3</v>
      </c>
      <c r="M53" s="92" t="s">
        <v>153</v>
      </c>
      <c r="N53" s="174"/>
    </row>
    <row r="54" spans="2:14" ht="60" x14ac:dyDescent="0.25">
      <c r="B54" s="142"/>
      <c r="C54" s="150"/>
      <c r="D54" s="138"/>
      <c r="E54" s="165"/>
      <c r="F54" s="142"/>
      <c r="G54" s="142"/>
      <c r="H54" s="57" t="s">
        <v>151</v>
      </c>
      <c r="I54" s="78">
        <v>43467</v>
      </c>
      <c r="J54" s="78">
        <v>43830</v>
      </c>
      <c r="K54" s="13"/>
      <c r="L54" s="7">
        <v>8.9999999999999998E-4</v>
      </c>
      <c r="M54" s="92" t="s">
        <v>154</v>
      </c>
      <c r="N54" s="174"/>
    </row>
    <row r="55" spans="2:14" ht="60" x14ac:dyDescent="0.25">
      <c r="B55" s="142"/>
      <c r="C55" s="150"/>
      <c r="D55" s="138"/>
      <c r="E55" s="165"/>
      <c r="F55" s="142"/>
      <c r="G55" s="142"/>
      <c r="H55" s="57" t="s">
        <v>152</v>
      </c>
      <c r="I55" s="78">
        <v>43753</v>
      </c>
      <c r="J55" s="78">
        <v>43830</v>
      </c>
      <c r="K55" s="13"/>
      <c r="L55" s="7">
        <v>2.5000000000000001E-4</v>
      </c>
      <c r="M55" s="92" t="s">
        <v>320</v>
      </c>
      <c r="N55" s="174"/>
    </row>
    <row r="56" spans="2:14" ht="45" x14ac:dyDescent="0.25">
      <c r="B56" s="142"/>
      <c r="C56" s="150"/>
      <c r="D56" s="138"/>
      <c r="E56" s="166"/>
      <c r="F56" s="142"/>
      <c r="G56" s="142"/>
      <c r="H56" s="57" t="s">
        <v>262</v>
      </c>
      <c r="I56" s="78">
        <v>43525</v>
      </c>
      <c r="J56" s="78">
        <v>43830</v>
      </c>
      <c r="K56" s="13"/>
      <c r="L56" s="7">
        <v>2.5000000000000001E-4</v>
      </c>
      <c r="M56" s="92" t="s">
        <v>263</v>
      </c>
      <c r="N56" s="175"/>
    </row>
    <row r="57" spans="2:14" x14ac:dyDescent="0.25">
      <c r="H57" s="143" t="s">
        <v>8</v>
      </c>
      <c r="I57" s="143"/>
      <c r="J57" s="143"/>
      <c r="K57" s="143"/>
      <c r="L57" s="8">
        <f>SUM(L52:L56)</f>
        <v>3.8000000000000004E-3</v>
      </c>
      <c r="M57" s="83"/>
      <c r="N57" s="6" t="s">
        <v>9</v>
      </c>
    </row>
    <row r="59" spans="2:14" ht="150" x14ac:dyDescent="0.25">
      <c r="B59" s="1">
        <v>14</v>
      </c>
      <c r="C59" s="135" t="s">
        <v>117</v>
      </c>
      <c r="D59" s="3" t="s">
        <v>118</v>
      </c>
      <c r="E59" s="3" t="s">
        <v>101</v>
      </c>
      <c r="F59" s="127" t="s">
        <v>264</v>
      </c>
      <c r="G59" s="3" t="s">
        <v>126</v>
      </c>
      <c r="H59" s="3" t="s">
        <v>52</v>
      </c>
      <c r="I59" s="78">
        <v>43467</v>
      </c>
      <c r="J59" s="78">
        <v>43830</v>
      </c>
      <c r="K59" s="1" t="s">
        <v>41</v>
      </c>
      <c r="L59" s="7">
        <f>(30%/8)*80%</f>
        <v>0.03</v>
      </c>
      <c r="M59" s="93" t="s">
        <v>265</v>
      </c>
      <c r="N59" s="68">
        <v>1401000000</v>
      </c>
    </row>
    <row r="60" spans="2:14" x14ac:dyDescent="0.25">
      <c r="H60" s="143" t="s">
        <v>8</v>
      </c>
      <c r="I60" s="143"/>
      <c r="J60" s="143"/>
      <c r="K60" s="143"/>
      <c r="L60" s="8">
        <f>SUM(L58:L59)</f>
        <v>0.03</v>
      </c>
      <c r="M60" s="8"/>
      <c r="N60" s="9">
        <f>SUM(N59)</f>
        <v>1401000000</v>
      </c>
    </row>
    <row r="62" spans="2:14" ht="39.75" customHeight="1" x14ac:dyDescent="0.25">
      <c r="B62" s="142">
        <v>15</v>
      </c>
      <c r="C62" s="150" t="s">
        <v>117</v>
      </c>
      <c r="D62" s="142" t="s">
        <v>81</v>
      </c>
      <c r="E62" s="144" t="s">
        <v>101</v>
      </c>
      <c r="F62" s="142" t="s">
        <v>316</v>
      </c>
      <c r="G62" s="142" t="s">
        <v>128</v>
      </c>
      <c r="H62" s="60" t="s">
        <v>268</v>
      </c>
      <c r="I62" s="78">
        <v>43467</v>
      </c>
      <c r="J62" s="78">
        <v>43830</v>
      </c>
      <c r="K62" s="168" t="s">
        <v>19</v>
      </c>
      <c r="L62" s="67">
        <v>4.0000000000000002E-4</v>
      </c>
      <c r="M62" s="156" t="s">
        <v>267</v>
      </c>
      <c r="N62" s="54">
        <v>31000000</v>
      </c>
    </row>
    <row r="63" spans="2:14" ht="45" x14ac:dyDescent="0.25">
      <c r="B63" s="142"/>
      <c r="C63" s="150"/>
      <c r="D63" s="142"/>
      <c r="E63" s="159"/>
      <c r="F63" s="142"/>
      <c r="G63" s="142"/>
      <c r="H63" s="60" t="s">
        <v>269</v>
      </c>
      <c r="I63" s="78">
        <v>43467</v>
      </c>
      <c r="J63" s="78">
        <v>43830</v>
      </c>
      <c r="K63" s="169"/>
      <c r="L63" s="67">
        <v>6.0999999999999997E-4</v>
      </c>
      <c r="M63" s="157"/>
      <c r="N63" s="54">
        <v>46900000</v>
      </c>
    </row>
    <row r="64" spans="2:14" ht="39" customHeight="1" x14ac:dyDescent="0.25">
      <c r="B64" s="142"/>
      <c r="C64" s="150"/>
      <c r="D64" s="142"/>
      <c r="E64" s="159"/>
      <c r="F64" s="142"/>
      <c r="G64" s="142"/>
      <c r="H64" s="60" t="s">
        <v>270</v>
      </c>
      <c r="I64" s="78">
        <v>43467</v>
      </c>
      <c r="J64" s="78">
        <v>43830</v>
      </c>
      <c r="K64" s="169"/>
      <c r="L64" s="67">
        <v>3.3E-4</v>
      </c>
      <c r="M64" s="158"/>
      <c r="N64" s="54">
        <v>25500000</v>
      </c>
    </row>
    <row r="65" spans="2:14" ht="45" customHeight="1" x14ac:dyDescent="0.25">
      <c r="B65" s="142"/>
      <c r="C65" s="150"/>
      <c r="D65" s="142"/>
      <c r="E65" s="159"/>
      <c r="F65" s="142"/>
      <c r="G65" s="142"/>
      <c r="H65" s="60" t="s">
        <v>271</v>
      </c>
      <c r="I65" s="78">
        <v>43467</v>
      </c>
      <c r="J65" s="78">
        <v>43830</v>
      </c>
      <c r="K65" s="169"/>
      <c r="L65" s="67">
        <v>1.5299999999999999E-2</v>
      </c>
      <c r="M65" s="156" t="s">
        <v>299</v>
      </c>
      <c r="N65" s="54">
        <v>1164600000</v>
      </c>
    </row>
    <row r="66" spans="2:14" ht="38.25" customHeight="1" x14ac:dyDescent="0.25">
      <c r="B66" s="142"/>
      <c r="C66" s="150"/>
      <c r="D66" s="142"/>
      <c r="E66" s="159"/>
      <c r="F66" s="142"/>
      <c r="G66" s="142"/>
      <c r="H66" s="60" t="s">
        <v>272</v>
      </c>
      <c r="I66" s="78">
        <v>43467</v>
      </c>
      <c r="J66" s="78">
        <v>43830</v>
      </c>
      <c r="K66" s="169"/>
      <c r="L66" s="67">
        <v>5.3E-3</v>
      </c>
      <c r="M66" s="157"/>
      <c r="N66" s="54">
        <v>400000000</v>
      </c>
    </row>
    <row r="67" spans="2:14" ht="36" customHeight="1" x14ac:dyDescent="0.25">
      <c r="B67" s="142"/>
      <c r="C67" s="150"/>
      <c r="D67" s="142"/>
      <c r="E67" s="159"/>
      <c r="F67" s="142"/>
      <c r="G67" s="142"/>
      <c r="H67" s="60" t="s">
        <v>300</v>
      </c>
      <c r="I67" s="78">
        <v>43467</v>
      </c>
      <c r="J67" s="78">
        <v>43830</v>
      </c>
      <c r="K67" s="169"/>
      <c r="L67" s="67">
        <v>6.6E-3</v>
      </c>
      <c r="M67" s="157"/>
      <c r="N67" s="54">
        <v>500000000</v>
      </c>
    </row>
    <row r="68" spans="2:14" ht="30" x14ac:dyDescent="0.25">
      <c r="B68" s="142"/>
      <c r="C68" s="150"/>
      <c r="D68" s="142"/>
      <c r="E68" s="159"/>
      <c r="F68" s="142"/>
      <c r="G68" s="142"/>
      <c r="H68" s="60" t="s">
        <v>273</v>
      </c>
      <c r="I68" s="78">
        <v>43467</v>
      </c>
      <c r="J68" s="78">
        <v>43830</v>
      </c>
      <c r="K68" s="169"/>
      <c r="L68" s="67">
        <v>1.2999999999999999E-3</v>
      </c>
      <c r="M68" s="157"/>
      <c r="N68" s="54">
        <v>100000000</v>
      </c>
    </row>
    <row r="69" spans="2:14" ht="54" customHeight="1" x14ac:dyDescent="0.25">
      <c r="B69" s="142"/>
      <c r="C69" s="150"/>
      <c r="D69" s="142"/>
      <c r="E69" s="145"/>
      <c r="F69" s="142"/>
      <c r="G69" s="142"/>
      <c r="H69" s="60" t="s">
        <v>274</v>
      </c>
      <c r="I69" s="78">
        <v>43467</v>
      </c>
      <c r="J69" s="78">
        <v>43830</v>
      </c>
      <c r="K69" s="169"/>
      <c r="L69" s="67">
        <v>1.2999999999999999E-3</v>
      </c>
      <c r="M69" s="158"/>
      <c r="N69" s="54">
        <v>100000000</v>
      </c>
    </row>
    <row r="70" spans="2:14" x14ac:dyDescent="0.25">
      <c r="F70" s="23"/>
      <c r="H70" s="143" t="s">
        <v>8</v>
      </c>
      <c r="I70" s="143"/>
      <c r="J70" s="143"/>
      <c r="K70" s="143"/>
      <c r="L70" s="8">
        <f>SUM(L62:L69)</f>
        <v>3.1139999999999994E-2</v>
      </c>
      <c r="M70" s="8"/>
      <c r="N70" s="9">
        <f>SUM(N62:N69)</f>
        <v>2368000000</v>
      </c>
    </row>
    <row r="71" spans="2:14" x14ac:dyDescent="0.25">
      <c r="F71" s="23"/>
    </row>
    <row r="72" spans="2:14" s="25" customFormat="1" ht="18.75" x14ac:dyDescent="0.25">
      <c r="C72" s="136"/>
      <c r="D72" s="26"/>
      <c r="E72" s="26"/>
      <c r="F72" s="29"/>
      <c r="G72" s="26"/>
      <c r="H72" s="167" t="s">
        <v>120</v>
      </c>
      <c r="I72" s="167"/>
      <c r="J72" s="167"/>
      <c r="K72" s="167"/>
      <c r="L72" s="27">
        <f>SUM(L7,L11,L15,L19,L22,L25,L28,L31,L34,L39,L44,L50,L57,L60,L70)</f>
        <v>0.55693999999999999</v>
      </c>
      <c r="M72" s="27"/>
      <c r="N72" s="9">
        <f>+N70+N60+N50+N7+N11+N15+N44</f>
        <v>9316000000</v>
      </c>
    </row>
    <row r="73" spans="2:14" x14ac:dyDescent="0.25">
      <c r="F73" s="23"/>
    </row>
    <row r="74" spans="2:14" ht="87.75" customHeight="1" x14ac:dyDescent="0.25">
      <c r="B74" s="142">
        <v>16</v>
      </c>
      <c r="C74" s="150" t="s">
        <v>97</v>
      </c>
      <c r="D74" s="142" t="s">
        <v>77</v>
      </c>
      <c r="E74" s="144" t="s">
        <v>101</v>
      </c>
      <c r="F74" s="138" t="s">
        <v>77</v>
      </c>
      <c r="G74" s="144" t="s">
        <v>132</v>
      </c>
      <c r="H74" s="3" t="s">
        <v>109</v>
      </c>
      <c r="I74" s="78">
        <v>43467</v>
      </c>
      <c r="J74" s="78">
        <v>43830</v>
      </c>
      <c r="K74" s="1" t="s">
        <v>122</v>
      </c>
      <c r="L74" s="50">
        <v>1.9699999999999999E-2</v>
      </c>
      <c r="M74" s="155" t="s">
        <v>134</v>
      </c>
      <c r="N74" s="152" t="s">
        <v>7</v>
      </c>
    </row>
    <row r="75" spans="2:14" x14ac:dyDescent="0.25">
      <c r="B75" s="142"/>
      <c r="C75" s="150"/>
      <c r="D75" s="142"/>
      <c r="E75" s="159"/>
      <c r="F75" s="138"/>
      <c r="G75" s="159"/>
      <c r="H75" s="3" t="s">
        <v>110</v>
      </c>
      <c r="I75" s="78">
        <v>43467</v>
      </c>
      <c r="J75" s="78">
        <v>43830</v>
      </c>
      <c r="K75" s="1"/>
      <c r="L75" s="7">
        <v>3.0300000000000001E-2</v>
      </c>
      <c r="M75" s="155"/>
      <c r="N75" s="153"/>
    </row>
    <row r="76" spans="2:14" ht="60" x14ac:dyDescent="0.25">
      <c r="B76" s="142"/>
      <c r="C76" s="150"/>
      <c r="D76" s="142"/>
      <c r="E76" s="159"/>
      <c r="F76" s="138"/>
      <c r="G76" s="159"/>
      <c r="H76" s="3" t="s">
        <v>56</v>
      </c>
      <c r="I76" s="78">
        <v>43467</v>
      </c>
      <c r="J76" s="78">
        <v>43830</v>
      </c>
      <c r="K76" s="65"/>
      <c r="L76" s="7">
        <v>3.3E-3</v>
      </c>
      <c r="M76" s="7" t="s">
        <v>135</v>
      </c>
      <c r="N76" s="153"/>
    </row>
    <row r="77" spans="2:14" ht="30" x14ac:dyDescent="0.25">
      <c r="B77" s="142"/>
      <c r="C77" s="150"/>
      <c r="D77" s="142"/>
      <c r="E77" s="159"/>
      <c r="F77" s="138"/>
      <c r="G77" s="159"/>
      <c r="H77" s="3" t="s">
        <v>57</v>
      </c>
      <c r="I77" s="78">
        <v>43467</v>
      </c>
      <c r="J77" s="78">
        <v>43830</v>
      </c>
      <c r="K77" s="64"/>
      <c r="L77" s="7">
        <v>0.01</v>
      </c>
      <c r="M77" s="84" t="s">
        <v>136</v>
      </c>
      <c r="N77" s="153"/>
    </row>
    <row r="78" spans="2:14" ht="45" x14ac:dyDescent="0.25">
      <c r="B78" s="142"/>
      <c r="C78" s="150"/>
      <c r="D78" s="142"/>
      <c r="E78" s="145"/>
      <c r="F78" s="138"/>
      <c r="G78" s="145"/>
      <c r="H78" s="3" t="s">
        <v>58</v>
      </c>
      <c r="I78" s="78">
        <v>43467</v>
      </c>
      <c r="J78" s="78">
        <v>43830</v>
      </c>
      <c r="K78" s="1" t="s">
        <v>111</v>
      </c>
      <c r="L78" s="7">
        <v>0.03</v>
      </c>
      <c r="M78" s="84" t="s">
        <v>208</v>
      </c>
      <c r="N78" s="154"/>
    </row>
    <row r="79" spans="2:14" x14ac:dyDescent="0.25">
      <c r="F79" s="23"/>
      <c r="H79" s="143" t="s">
        <v>8</v>
      </c>
      <c r="I79" s="143"/>
      <c r="J79" s="143"/>
      <c r="K79" s="143"/>
      <c r="L79" s="8">
        <f>SUM(L74:L78)</f>
        <v>9.3299999999999994E-2</v>
      </c>
      <c r="M79" s="85"/>
    </row>
    <row r="80" spans="2:14" customFormat="1" x14ac:dyDescent="0.25">
      <c r="C80" s="137"/>
      <c r="F80" s="131"/>
    </row>
    <row r="81" spans="2:14" customFormat="1" ht="150" x14ac:dyDescent="0.25">
      <c r="B81" s="142">
        <v>17</v>
      </c>
      <c r="C81" s="163" t="s">
        <v>97</v>
      </c>
      <c r="D81" s="142" t="s">
        <v>79</v>
      </c>
      <c r="E81" s="144" t="s">
        <v>101</v>
      </c>
      <c r="F81" s="138" t="s">
        <v>79</v>
      </c>
      <c r="G81" s="142" t="s">
        <v>17</v>
      </c>
      <c r="H81" s="15" t="s">
        <v>246</v>
      </c>
      <c r="I81" s="78">
        <v>43467</v>
      </c>
      <c r="J81" s="78">
        <v>43830</v>
      </c>
      <c r="K81" s="15" t="s">
        <v>251</v>
      </c>
      <c r="L81" s="19">
        <v>0.03</v>
      </c>
      <c r="M81" s="115" t="s">
        <v>256</v>
      </c>
      <c r="N81" s="152" t="s">
        <v>7</v>
      </c>
    </row>
    <row r="82" spans="2:14" customFormat="1" ht="30" x14ac:dyDescent="0.25">
      <c r="B82" s="142"/>
      <c r="C82" s="163"/>
      <c r="D82" s="142"/>
      <c r="E82" s="159"/>
      <c r="F82" s="138"/>
      <c r="G82" s="142"/>
      <c r="H82" s="15" t="s">
        <v>247</v>
      </c>
      <c r="I82" s="78">
        <v>43497</v>
      </c>
      <c r="J82" s="78">
        <v>43738</v>
      </c>
      <c r="K82" s="15"/>
      <c r="L82" s="19">
        <v>2E-3</v>
      </c>
      <c r="M82" s="115" t="s">
        <v>252</v>
      </c>
      <c r="N82" s="153"/>
    </row>
    <row r="83" spans="2:14" customFormat="1" ht="30" x14ac:dyDescent="0.25">
      <c r="B83" s="142"/>
      <c r="C83" s="163"/>
      <c r="D83" s="142"/>
      <c r="E83" s="159"/>
      <c r="F83" s="138"/>
      <c r="G83" s="142"/>
      <c r="H83" s="15" t="s">
        <v>248</v>
      </c>
      <c r="I83" s="78">
        <v>43647</v>
      </c>
      <c r="J83" s="78">
        <v>43799</v>
      </c>
      <c r="K83" s="1" t="s">
        <v>9</v>
      </c>
      <c r="L83" s="19">
        <v>2.7499999999999998E-3</v>
      </c>
      <c r="M83" s="15" t="s">
        <v>253</v>
      </c>
      <c r="N83" s="153"/>
    </row>
    <row r="84" spans="2:14" customFormat="1" ht="150" x14ac:dyDescent="0.25">
      <c r="B84" s="142"/>
      <c r="C84" s="163"/>
      <c r="D84" s="142"/>
      <c r="E84" s="159"/>
      <c r="F84" s="138"/>
      <c r="G84" s="142"/>
      <c r="H84" s="15" t="s">
        <v>249</v>
      </c>
      <c r="I84" s="78">
        <v>43467</v>
      </c>
      <c r="J84" s="78">
        <v>43830</v>
      </c>
      <c r="K84" s="1"/>
      <c r="L84" s="19">
        <v>1.8429999999999998E-2</v>
      </c>
      <c r="M84" s="15" t="s">
        <v>254</v>
      </c>
      <c r="N84" s="153"/>
    </row>
    <row r="85" spans="2:14" customFormat="1" ht="150" x14ac:dyDescent="0.25">
      <c r="B85" s="142"/>
      <c r="C85" s="163"/>
      <c r="D85" s="142"/>
      <c r="E85" s="159"/>
      <c r="F85" s="138"/>
      <c r="G85" s="142"/>
      <c r="H85" s="15" t="s">
        <v>245</v>
      </c>
      <c r="I85" s="78">
        <v>43467</v>
      </c>
      <c r="J85" s="78">
        <v>43830</v>
      </c>
      <c r="K85" s="1"/>
      <c r="L85" s="19">
        <v>1.9539999999999998E-2</v>
      </c>
      <c r="M85" s="15" t="s">
        <v>255</v>
      </c>
      <c r="N85" s="153"/>
    </row>
    <row r="86" spans="2:14" customFormat="1" ht="75" x14ac:dyDescent="0.25">
      <c r="B86" s="142"/>
      <c r="C86" s="163"/>
      <c r="D86" s="142"/>
      <c r="E86" s="145"/>
      <c r="F86" s="138"/>
      <c r="G86" s="142"/>
      <c r="H86" s="15" t="s">
        <v>250</v>
      </c>
      <c r="I86" s="78">
        <v>43467</v>
      </c>
      <c r="J86" s="78">
        <v>43830</v>
      </c>
      <c r="K86" s="1" t="s">
        <v>9</v>
      </c>
      <c r="L86" s="19">
        <v>2.0580000000000001E-2</v>
      </c>
      <c r="M86" s="15" t="s">
        <v>257</v>
      </c>
      <c r="N86" s="154"/>
    </row>
    <row r="87" spans="2:14" customFormat="1" x14ac:dyDescent="0.25">
      <c r="B87" s="6"/>
      <c r="C87" s="88"/>
      <c r="D87" s="6"/>
      <c r="E87" s="6"/>
      <c r="F87" s="23"/>
      <c r="G87" s="6"/>
      <c r="H87" s="143" t="s">
        <v>8</v>
      </c>
      <c r="I87" s="143"/>
      <c r="J87" s="143"/>
      <c r="K87" s="143"/>
      <c r="L87" s="8">
        <f>SUM(L81:L86)</f>
        <v>9.3300000000000008E-2</v>
      </c>
      <c r="M87" s="85"/>
      <c r="N87" s="6"/>
    </row>
    <row r="88" spans="2:14" customFormat="1" x14ac:dyDescent="0.25">
      <c r="C88" s="137"/>
      <c r="F88" s="131"/>
    </row>
    <row r="89" spans="2:14" customFormat="1" ht="15" customHeight="1" x14ac:dyDescent="0.25">
      <c r="B89" s="142">
        <v>18</v>
      </c>
      <c r="C89" s="163" t="s">
        <v>97</v>
      </c>
      <c r="D89" s="142" t="s">
        <v>78</v>
      </c>
      <c r="E89" s="144" t="s">
        <v>101</v>
      </c>
      <c r="F89" s="138" t="s">
        <v>78</v>
      </c>
      <c r="G89" s="142" t="s">
        <v>124</v>
      </c>
      <c r="H89" s="56" t="s">
        <v>141</v>
      </c>
      <c r="I89" s="78">
        <v>43467</v>
      </c>
      <c r="J89" s="78">
        <v>43830</v>
      </c>
      <c r="K89" s="146" t="s">
        <v>68</v>
      </c>
      <c r="L89" s="17">
        <v>2.3E-3</v>
      </c>
      <c r="M89" s="97" t="s">
        <v>176</v>
      </c>
      <c r="N89" s="151" t="s">
        <v>7</v>
      </c>
    </row>
    <row r="90" spans="2:14" customFormat="1" x14ac:dyDescent="0.25">
      <c r="B90" s="142"/>
      <c r="C90" s="163"/>
      <c r="D90" s="142"/>
      <c r="E90" s="159"/>
      <c r="F90" s="138"/>
      <c r="G90" s="142"/>
      <c r="H90" s="56" t="s">
        <v>99</v>
      </c>
      <c r="I90" s="78">
        <v>43467</v>
      </c>
      <c r="J90" s="78">
        <v>43830</v>
      </c>
      <c r="K90" s="170"/>
      <c r="L90" s="17">
        <v>1.4E-2</v>
      </c>
      <c r="M90" s="97" t="s">
        <v>137</v>
      </c>
      <c r="N90" s="151"/>
    </row>
    <row r="91" spans="2:14" customFormat="1" ht="30" x14ac:dyDescent="0.25">
      <c r="B91" s="142"/>
      <c r="C91" s="163"/>
      <c r="D91" s="142"/>
      <c r="E91" s="159"/>
      <c r="F91" s="138"/>
      <c r="G91" s="142"/>
      <c r="H91" s="56" t="s">
        <v>238</v>
      </c>
      <c r="I91" s="78">
        <v>43467</v>
      </c>
      <c r="J91" s="78">
        <v>43830</v>
      </c>
      <c r="K91" s="170"/>
      <c r="L91" s="17">
        <v>4.7000000000000002E-3</v>
      </c>
      <c r="M91" s="97" t="s">
        <v>177</v>
      </c>
      <c r="N91" s="151"/>
    </row>
    <row r="92" spans="2:14" customFormat="1" ht="60" x14ac:dyDescent="0.25">
      <c r="B92" s="142"/>
      <c r="C92" s="163"/>
      <c r="D92" s="142"/>
      <c r="E92" s="159"/>
      <c r="F92" s="138"/>
      <c r="G92" s="142"/>
      <c r="H92" s="6" t="s">
        <v>44</v>
      </c>
      <c r="I92" s="78">
        <v>43467</v>
      </c>
      <c r="J92" s="78">
        <v>43830</v>
      </c>
      <c r="K92" s="170"/>
      <c r="L92" s="17">
        <v>4.7000000000000002E-3</v>
      </c>
      <c r="M92" s="97" t="s">
        <v>178</v>
      </c>
      <c r="N92" s="151"/>
    </row>
    <row r="93" spans="2:14" customFormat="1" ht="30" x14ac:dyDescent="0.25">
      <c r="B93" s="142"/>
      <c r="C93" s="163"/>
      <c r="D93" s="142"/>
      <c r="E93" s="159"/>
      <c r="F93" s="138"/>
      <c r="G93" s="142"/>
      <c r="H93" s="56" t="s">
        <v>45</v>
      </c>
      <c r="I93" s="78">
        <v>43467</v>
      </c>
      <c r="J93" s="78">
        <v>43830</v>
      </c>
      <c r="K93" s="170"/>
      <c r="L93" s="17">
        <v>4.7000000000000002E-3</v>
      </c>
      <c r="M93" s="4" t="s">
        <v>179</v>
      </c>
      <c r="N93" s="151"/>
    </row>
    <row r="94" spans="2:14" customFormat="1" ht="30" x14ac:dyDescent="0.25">
      <c r="B94" s="142"/>
      <c r="C94" s="163"/>
      <c r="D94" s="142"/>
      <c r="E94" s="159"/>
      <c r="F94" s="138"/>
      <c r="G94" s="142"/>
      <c r="H94" s="56" t="s">
        <v>142</v>
      </c>
      <c r="I94" s="78">
        <v>43467</v>
      </c>
      <c r="J94" s="78">
        <v>43830</v>
      </c>
      <c r="K94" s="170"/>
      <c r="L94" s="17">
        <v>2.3E-3</v>
      </c>
      <c r="M94" s="4" t="s">
        <v>180</v>
      </c>
      <c r="N94" s="151"/>
    </row>
    <row r="95" spans="2:14" customFormat="1" ht="30" x14ac:dyDescent="0.25">
      <c r="B95" s="142"/>
      <c r="C95" s="163"/>
      <c r="D95" s="142"/>
      <c r="E95" s="159"/>
      <c r="F95" s="138"/>
      <c r="G95" s="142"/>
      <c r="H95" s="56" t="s">
        <v>112</v>
      </c>
      <c r="I95" s="78">
        <v>43467</v>
      </c>
      <c r="J95" s="78">
        <v>43830</v>
      </c>
      <c r="K95" s="170"/>
      <c r="L95" s="17">
        <v>2.3E-3</v>
      </c>
      <c r="M95" s="4" t="s">
        <v>181</v>
      </c>
      <c r="N95" s="151"/>
    </row>
    <row r="96" spans="2:14" customFormat="1" x14ac:dyDescent="0.25">
      <c r="B96" s="142"/>
      <c r="C96" s="163"/>
      <c r="D96" s="142"/>
      <c r="E96" s="159"/>
      <c r="F96" s="138"/>
      <c r="G96" s="142"/>
      <c r="H96" s="56" t="s">
        <v>67</v>
      </c>
      <c r="I96" s="78">
        <v>43467</v>
      </c>
      <c r="J96" s="78">
        <v>43830</v>
      </c>
      <c r="K96" s="170"/>
      <c r="L96" s="17">
        <v>2.3E-3</v>
      </c>
      <c r="M96" s="4" t="s">
        <v>182</v>
      </c>
      <c r="N96" s="151"/>
    </row>
    <row r="97" spans="2:14" customFormat="1" ht="30" x14ac:dyDescent="0.25">
      <c r="B97" s="142"/>
      <c r="C97" s="163"/>
      <c r="D97" s="142"/>
      <c r="E97" s="159"/>
      <c r="F97" s="138"/>
      <c r="G97" s="142"/>
      <c r="H97" s="56" t="s">
        <v>239</v>
      </c>
      <c r="I97" s="78">
        <v>43467</v>
      </c>
      <c r="J97" s="78">
        <v>43830</v>
      </c>
      <c r="K97" s="170"/>
      <c r="L97" s="17">
        <v>2.3E-3</v>
      </c>
      <c r="M97" s="95" t="s">
        <v>181</v>
      </c>
      <c r="N97" s="151"/>
    </row>
    <row r="98" spans="2:14" customFormat="1" ht="45" x14ac:dyDescent="0.25">
      <c r="B98" s="142"/>
      <c r="C98" s="163"/>
      <c r="D98" s="142"/>
      <c r="E98" s="159"/>
      <c r="F98" s="138"/>
      <c r="G98" s="142"/>
      <c r="H98" s="56" t="s">
        <v>143</v>
      </c>
      <c r="I98" s="78">
        <v>43467</v>
      </c>
      <c r="J98" s="78">
        <v>43830</v>
      </c>
      <c r="K98" s="170"/>
      <c r="L98" s="17">
        <v>7.0000000000000001E-3</v>
      </c>
      <c r="M98" s="95" t="s">
        <v>181</v>
      </c>
      <c r="N98" s="151"/>
    </row>
    <row r="99" spans="2:14" customFormat="1" ht="30" x14ac:dyDescent="0.25">
      <c r="B99" s="142"/>
      <c r="C99" s="163"/>
      <c r="D99" s="142"/>
      <c r="E99" s="145"/>
      <c r="F99" s="138"/>
      <c r="G99" s="142"/>
      <c r="H99" s="56" t="s">
        <v>240</v>
      </c>
      <c r="I99" s="78">
        <v>43511</v>
      </c>
      <c r="J99" s="78">
        <v>43799</v>
      </c>
      <c r="K99" s="170"/>
      <c r="L99" s="17">
        <v>4.7000000000000002E-3</v>
      </c>
      <c r="M99" s="96" t="s">
        <v>241</v>
      </c>
      <c r="N99" s="151"/>
    </row>
    <row r="100" spans="2:14" customFormat="1" x14ac:dyDescent="0.25">
      <c r="B100" s="6"/>
      <c r="C100" s="88"/>
      <c r="D100" s="6"/>
      <c r="E100" s="6"/>
      <c r="F100" s="23"/>
      <c r="G100" s="6"/>
      <c r="H100" s="143" t="s">
        <v>8</v>
      </c>
      <c r="I100" s="143"/>
      <c r="J100" s="143"/>
      <c r="K100" s="143"/>
      <c r="L100" s="18">
        <f>SUM(L89:L99)</f>
        <v>5.1299999999999998E-2</v>
      </c>
      <c r="M100" s="86"/>
      <c r="N100" s="6"/>
    </row>
    <row r="101" spans="2:14" x14ac:dyDescent="0.25">
      <c r="F101" s="23"/>
    </row>
    <row r="102" spans="2:14" ht="54" customHeight="1" x14ac:dyDescent="0.25">
      <c r="B102" s="142">
        <v>19</v>
      </c>
      <c r="C102" s="163" t="s">
        <v>97</v>
      </c>
      <c r="D102" s="142" t="s">
        <v>83</v>
      </c>
      <c r="E102" s="144" t="s">
        <v>101</v>
      </c>
      <c r="F102" s="138" t="s">
        <v>83</v>
      </c>
      <c r="G102" s="142" t="s">
        <v>223</v>
      </c>
      <c r="H102" s="57" t="s">
        <v>34</v>
      </c>
      <c r="I102" s="78">
        <v>43467</v>
      </c>
      <c r="J102" s="78">
        <v>43830</v>
      </c>
      <c r="K102" s="10" t="s">
        <v>32</v>
      </c>
      <c r="L102" s="7">
        <v>5.3E-3</v>
      </c>
      <c r="M102" s="98" t="s">
        <v>183</v>
      </c>
      <c r="N102" s="151" t="s">
        <v>7</v>
      </c>
    </row>
    <row r="103" spans="2:14" ht="55.5" customHeight="1" x14ac:dyDescent="0.25">
      <c r="B103" s="142"/>
      <c r="C103" s="163"/>
      <c r="D103" s="142"/>
      <c r="E103" s="159"/>
      <c r="F103" s="138"/>
      <c r="G103" s="142"/>
      <c r="H103" s="57" t="s">
        <v>70</v>
      </c>
      <c r="I103" s="76">
        <v>43467</v>
      </c>
      <c r="J103" s="76">
        <v>43830</v>
      </c>
      <c r="K103" s="10" t="s">
        <v>317</v>
      </c>
      <c r="L103" s="7">
        <v>5.4000000000000003E-3</v>
      </c>
      <c r="M103" s="98" t="s">
        <v>184</v>
      </c>
      <c r="N103" s="151"/>
    </row>
    <row r="104" spans="2:14" ht="37.5" customHeight="1" x14ac:dyDescent="0.25">
      <c r="B104" s="142"/>
      <c r="C104" s="163"/>
      <c r="D104" s="142"/>
      <c r="E104" s="159"/>
      <c r="F104" s="138"/>
      <c r="G104" s="142"/>
      <c r="H104" s="57" t="s">
        <v>14</v>
      </c>
      <c r="I104" s="78">
        <v>43467</v>
      </c>
      <c r="J104" s="78">
        <v>43830</v>
      </c>
      <c r="K104" s="10" t="s">
        <v>9</v>
      </c>
      <c r="L104" s="7">
        <v>5.3E-3</v>
      </c>
      <c r="M104" s="98" t="s">
        <v>185</v>
      </c>
      <c r="N104" s="151"/>
    </row>
    <row r="105" spans="2:14" ht="60" x14ac:dyDescent="0.25">
      <c r="B105" s="142"/>
      <c r="C105" s="163"/>
      <c r="D105" s="142"/>
      <c r="E105" s="159"/>
      <c r="F105" s="138"/>
      <c r="G105" s="142"/>
      <c r="H105" s="57" t="s">
        <v>15</v>
      </c>
      <c r="I105" s="76">
        <v>43467</v>
      </c>
      <c r="J105" s="76">
        <v>43830</v>
      </c>
      <c r="K105" s="10" t="s">
        <v>36</v>
      </c>
      <c r="L105" s="7">
        <v>5.3E-3</v>
      </c>
      <c r="M105" s="98" t="s">
        <v>186</v>
      </c>
      <c r="N105" s="151"/>
    </row>
    <row r="106" spans="2:14" ht="45" x14ac:dyDescent="0.25">
      <c r="B106" s="142"/>
      <c r="C106" s="163"/>
      <c r="D106" s="142"/>
      <c r="E106" s="159"/>
      <c r="F106" s="138"/>
      <c r="G106" s="142"/>
      <c r="H106" s="57" t="s">
        <v>100</v>
      </c>
      <c r="I106" s="78">
        <v>43467</v>
      </c>
      <c r="J106" s="78">
        <v>43830</v>
      </c>
      <c r="K106" s="10" t="s">
        <v>33</v>
      </c>
      <c r="L106" s="7">
        <v>5.3E-3</v>
      </c>
      <c r="M106" s="98" t="s">
        <v>187</v>
      </c>
      <c r="N106" s="151"/>
    </row>
    <row r="107" spans="2:14" ht="45" x14ac:dyDescent="0.25">
      <c r="B107" s="142"/>
      <c r="C107" s="163"/>
      <c r="D107" s="142"/>
      <c r="E107" s="159"/>
      <c r="F107" s="138"/>
      <c r="G107" s="142"/>
      <c r="H107" s="57" t="s">
        <v>16</v>
      </c>
      <c r="I107" s="76">
        <v>43467</v>
      </c>
      <c r="J107" s="76">
        <v>43830</v>
      </c>
      <c r="K107" s="1" t="s">
        <v>37</v>
      </c>
      <c r="L107" s="7">
        <v>5.4999999999999997E-3</v>
      </c>
      <c r="M107" s="98" t="s">
        <v>209</v>
      </c>
      <c r="N107" s="151"/>
    </row>
    <row r="108" spans="2:14" ht="60" x14ac:dyDescent="0.25">
      <c r="B108" s="142"/>
      <c r="C108" s="163"/>
      <c r="D108" s="142"/>
      <c r="E108" s="145"/>
      <c r="F108" s="138"/>
      <c r="G108" s="142"/>
      <c r="H108" s="57" t="s">
        <v>279</v>
      </c>
      <c r="I108" s="78">
        <v>43467</v>
      </c>
      <c r="J108" s="78">
        <v>43830</v>
      </c>
      <c r="K108" s="1"/>
      <c r="L108" s="7">
        <v>5.4000000000000003E-3</v>
      </c>
      <c r="M108" s="98" t="s">
        <v>188</v>
      </c>
      <c r="N108" s="151"/>
    </row>
    <row r="109" spans="2:14" x14ac:dyDescent="0.25">
      <c r="F109" s="23"/>
      <c r="H109" s="143" t="s">
        <v>8</v>
      </c>
      <c r="I109" s="143"/>
      <c r="J109" s="143"/>
      <c r="K109" s="143"/>
      <c r="L109" s="8">
        <f>SUM(L102:L108)</f>
        <v>3.7499999999999999E-2</v>
      </c>
      <c r="M109" s="85"/>
    </row>
    <row r="110" spans="2:14" x14ac:dyDescent="0.25">
      <c r="F110" s="23"/>
    </row>
    <row r="111" spans="2:14" ht="45" x14ac:dyDescent="0.25">
      <c r="B111" s="142">
        <v>20</v>
      </c>
      <c r="C111" s="163" t="s">
        <v>97</v>
      </c>
      <c r="D111" s="142" t="s">
        <v>84</v>
      </c>
      <c r="E111" s="144" t="s">
        <v>101</v>
      </c>
      <c r="F111" s="138" t="s">
        <v>84</v>
      </c>
      <c r="G111" s="142" t="s">
        <v>224</v>
      </c>
      <c r="H111" s="57" t="s">
        <v>11</v>
      </c>
      <c r="I111" s="78">
        <v>43467</v>
      </c>
      <c r="J111" s="78">
        <v>43830</v>
      </c>
      <c r="K111" s="10" t="s">
        <v>113</v>
      </c>
      <c r="L111" s="7">
        <v>9.3749999999999997E-3</v>
      </c>
      <c r="M111" s="98" t="s">
        <v>189</v>
      </c>
      <c r="N111" s="151" t="s">
        <v>7</v>
      </c>
    </row>
    <row r="112" spans="2:14" ht="45" x14ac:dyDescent="0.25">
      <c r="B112" s="142"/>
      <c r="C112" s="163"/>
      <c r="D112" s="142"/>
      <c r="E112" s="159"/>
      <c r="F112" s="138"/>
      <c r="G112" s="142"/>
      <c r="H112" s="57" t="s">
        <v>12</v>
      </c>
      <c r="I112" s="76">
        <v>43467</v>
      </c>
      <c r="J112" s="76">
        <v>43830</v>
      </c>
      <c r="K112" s="10" t="s">
        <v>40</v>
      </c>
      <c r="L112" s="7">
        <v>9.3749999999999997E-3</v>
      </c>
      <c r="M112" s="98" t="s">
        <v>190</v>
      </c>
      <c r="N112" s="151"/>
    </row>
    <row r="113" spans="2:14" ht="45" x14ac:dyDescent="0.25">
      <c r="B113" s="142"/>
      <c r="C113" s="163"/>
      <c r="D113" s="142"/>
      <c r="E113" s="159"/>
      <c r="F113" s="138"/>
      <c r="G113" s="142"/>
      <c r="H113" s="57" t="s">
        <v>13</v>
      </c>
      <c r="I113" s="78">
        <v>43467</v>
      </c>
      <c r="J113" s="78">
        <v>43830</v>
      </c>
      <c r="K113" s="1" t="s">
        <v>39</v>
      </c>
      <c r="L113" s="7">
        <v>9.3749999999999997E-3</v>
      </c>
      <c r="M113" s="98" t="s">
        <v>191</v>
      </c>
      <c r="N113" s="151"/>
    </row>
    <row r="114" spans="2:14" ht="85.5" customHeight="1" x14ac:dyDescent="0.25">
      <c r="B114" s="142"/>
      <c r="C114" s="163"/>
      <c r="D114" s="142"/>
      <c r="E114" s="145"/>
      <c r="F114" s="138"/>
      <c r="G114" s="142"/>
      <c r="H114" s="57" t="s">
        <v>280</v>
      </c>
      <c r="I114" s="76">
        <v>43467</v>
      </c>
      <c r="J114" s="76">
        <v>43830</v>
      </c>
      <c r="K114" s="1"/>
      <c r="L114" s="7">
        <v>9.3749999999999997E-3</v>
      </c>
      <c r="M114" s="118" t="s">
        <v>281</v>
      </c>
      <c r="N114" s="151"/>
    </row>
    <row r="115" spans="2:14" x14ac:dyDescent="0.25">
      <c r="F115" s="23"/>
      <c r="H115" s="143" t="s">
        <v>8</v>
      </c>
      <c r="I115" s="143"/>
      <c r="J115" s="143"/>
      <c r="K115" s="143"/>
      <c r="L115" s="8">
        <f>SUM(L111:L114)</f>
        <v>3.7499999999999999E-2</v>
      </c>
      <c r="M115" s="85"/>
    </row>
    <row r="116" spans="2:14" customFormat="1" x14ac:dyDescent="0.25">
      <c r="C116" s="137"/>
      <c r="F116" s="131"/>
    </row>
    <row r="117" spans="2:14" ht="78.75" customHeight="1" x14ac:dyDescent="0.25">
      <c r="B117" s="142">
        <v>21</v>
      </c>
      <c r="C117" s="163" t="s">
        <v>97</v>
      </c>
      <c r="D117" s="142" t="s">
        <v>118</v>
      </c>
      <c r="E117" s="144" t="s">
        <v>101</v>
      </c>
      <c r="F117" s="138" t="s">
        <v>118</v>
      </c>
      <c r="G117" s="142" t="s">
        <v>126</v>
      </c>
      <c r="H117" s="60" t="s">
        <v>49</v>
      </c>
      <c r="I117" s="78">
        <v>43467</v>
      </c>
      <c r="J117" s="78">
        <v>43830</v>
      </c>
      <c r="K117" s="53" t="s">
        <v>51</v>
      </c>
      <c r="L117" s="52">
        <v>3.7499999999999999E-3</v>
      </c>
      <c r="M117" s="94" t="s">
        <v>175</v>
      </c>
      <c r="N117" s="151" t="s">
        <v>7</v>
      </c>
    </row>
    <row r="118" spans="2:14" ht="60" x14ac:dyDescent="0.25">
      <c r="B118" s="142"/>
      <c r="C118" s="163"/>
      <c r="D118" s="142"/>
      <c r="E118" s="145"/>
      <c r="F118" s="138"/>
      <c r="G118" s="142"/>
      <c r="H118" s="60" t="s">
        <v>50</v>
      </c>
      <c r="I118" s="78">
        <v>43467</v>
      </c>
      <c r="J118" s="78">
        <v>43830</v>
      </c>
      <c r="K118" s="10" t="s">
        <v>38</v>
      </c>
      <c r="L118" s="52">
        <v>3.7499999999999999E-3</v>
      </c>
      <c r="M118" s="94" t="s">
        <v>175</v>
      </c>
      <c r="N118" s="151"/>
    </row>
    <row r="119" spans="2:14" x14ac:dyDescent="0.25">
      <c r="F119" s="23"/>
      <c r="H119" s="143" t="s">
        <v>8</v>
      </c>
      <c r="I119" s="143"/>
      <c r="J119" s="143"/>
      <c r="K119" s="143"/>
      <c r="L119" s="8">
        <f>SUM(L117:L118)</f>
        <v>7.4999999999999997E-3</v>
      </c>
      <c r="M119" s="85"/>
    </row>
    <row r="120" spans="2:14" customFormat="1" x14ac:dyDescent="0.25">
      <c r="C120" s="137"/>
      <c r="F120" s="131"/>
      <c r="I120" s="77"/>
      <c r="J120" s="77"/>
    </row>
    <row r="121" spans="2:14" ht="129.75" customHeight="1" x14ac:dyDescent="0.25">
      <c r="B121" s="144">
        <v>22</v>
      </c>
      <c r="C121" s="160" t="s">
        <v>97</v>
      </c>
      <c r="D121" s="144" t="s">
        <v>85</v>
      </c>
      <c r="E121" s="144" t="s">
        <v>101</v>
      </c>
      <c r="F121" s="164" t="s">
        <v>85</v>
      </c>
      <c r="G121" s="144" t="s">
        <v>10</v>
      </c>
      <c r="H121" s="60" t="s">
        <v>192</v>
      </c>
      <c r="I121" s="76">
        <v>43467</v>
      </c>
      <c r="J121" s="76">
        <v>43830</v>
      </c>
      <c r="K121" s="99" t="s">
        <v>307</v>
      </c>
      <c r="L121" s="7">
        <v>1.01E-2</v>
      </c>
      <c r="M121" s="99" t="s">
        <v>283</v>
      </c>
      <c r="N121" s="152" t="s">
        <v>7</v>
      </c>
    </row>
    <row r="122" spans="2:14" ht="90" x14ac:dyDescent="0.25">
      <c r="B122" s="159"/>
      <c r="C122" s="161"/>
      <c r="D122" s="159"/>
      <c r="E122" s="159"/>
      <c r="F122" s="165"/>
      <c r="G122" s="159"/>
      <c r="H122" s="60" t="s">
        <v>48</v>
      </c>
      <c r="I122" s="76">
        <v>43467</v>
      </c>
      <c r="J122" s="76">
        <v>43830</v>
      </c>
      <c r="K122" s="99" t="s">
        <v>308</v>
      </c>
      <c r="L122" s="7">
        <v>1.01E-2</v>
      </c>
      <c r="M122" s="99" t="s">
        <v>284</v>
      </c>
      <c r="N122" s="153"/>
    </row>
    <row r="123" spans="2:14" ht="120" x14ac:dyDescent="0.25">
      <c r="B123" s="159"/>
      <c r="C123" s="161"/>
      <c r="D123" s="159"/>
      <c r="E123" s="159"/>
      <c r="F123" s="165"/>
      <c r="G123" s="159"/>
      <c r="H123" s="60" t="s">
        <v>282</v>
      </c>
      <c r="I123" s="76">
        <v>43467</v>
      </c>
      <c r="J123" s="76">
        <v>43830</v>
      </c>
      <c r="K123" s="98"/>
      <c r="L123" s="7">
        <v>1.03E-2</v>
      </c>
      <c r="M123" s="98" t="s">
        <v>301</v>
      </c>
      <c r="N123" s="153"/>
    </row>
    <row r="124" spans="2:14" ht="75" x14ac:dyDescent="0.25">
      <c r="B124" s="159"/>
      <c r="C124" s="161"/>
      <c r="D124" s="159"/>
      <c r="E124" s="159"/>
      <c r="F124" s="165"/>
      <c r="G124" s="159"/>
      <c r="H124" s="60" t="s">
        <v>193</v>
      </c>
      <c r="I124" s="76">
        <v>43467</v>
      </c>
      <c r="J124" s="76">
        <v>43830</v>
      </c>
      <c r="K124" s="99"/>
      <c r="L124" s="7">
        <v>4.0000000000000001E-3</v>
      </c>
      <c r="M124" s="99" t="s">
        <v>194</v>
      </c>
      <c r="N124" s="153"/>
    </row>
    <row r="125" spans="2:14" ht="120" x14ac:dyDescent="0.25">
      <c r="B125" s="145"/>
      <c r="C125" s="162"/>
      <c r="D125" s="145"/>
      <c r="E125" s="145"/>
      <c r="F125" s="166"/>
      <c r="G125" s="145"/>
      <c r="H125" s="60" t="s">
        <v>71</v>
      </c>
      <c r="I125" s="76">
        <v>43467</v>
      </c>
      <c r="J125" s="76">
        <v>43830</v>
      </c>
      <c r="K125" s="99"/>
      <c r="L125" s="7">
        <v>3.0000000000000001E-3</v>
      </c>
      <c r="M125" s="99" t="s">
        <v>302</v>
      </c>
      <c r="N125" s="154"/>
    </row>
    <row r="126" spans="2:14" x14ac:dyDescent="0.25">
      <c r="F126" s="23"/>
      <c r="H126" s="143" t="s">
        <v>8</v>
      </c>
      <c r="I126" s="143"/>
      <c r="J126" s="143"/>
      <c r="K126" s="143"/>
      <c r="L126" s="8">
        <f>SUM(L121:L125)</f>
        <v>3.7500000000000006E-2</v>
      </c>
      <c r="M126" s="85"/>
    </row>
    <row r="127" spans="2:14" x14ac:dyDescent="0.25">
      <c r="F127" s="23"/>
      <c r="I127" s="75"/>
      <c r="J127" s="75"/>
    </row>
    <row r="128" spans="2:14" ht="56.25" customHeight="1" x14ac:dyDescent="0.25">
      <c r="B128" s="142">
        <v>23</v>
      </c>
      <c r="C128" s="163" t="s">
        <v>97</v>
      </c>
      <c r="D128" s="142" t="s">
        <v>86</v>
      </c>
      <c r="E128" s="144" t="s">
        <v>101</v>
      </c>
      <c r="F128" s="138" t="s">
        <v>86</v>
      </c>
      <c r="G128" s="142" t="s">
        <v>127</v>
      </c>
      <c r="H128" s="102" t="s">
        <v>199</v>
      </c>
      <c r="I128" s="76">
        <v>43467</v>
      </c>
      <c r="J128" s="76">
        <v>43830</v>
      </c>
      <c r="K128" s="51" t="s">
        <v>114</v>
      </c>
      <c r="L128" s="7">
        <v>2.5000000000000001E-3</v>
      </c>
      <c r="M128" s="98" t="s">
        <v>288</v>
      </c>
      <c r="N128" s="151" t="s">
        <v>7</v>
      </c>
    </row>
    <row r="129" spans="2:14" ht="75" x14ac:dyDescent="0.25">
      <c r="B129" s="142"/>
      <c r="C129" s="163"/>
      <c r="D129" s="142"/>
      <c r="E129" s="159"/>
      <c r="F129" s="138"/>
      <c r="G129" s="142"/>
      <c r="H129" s="103" t="s">
        <v>285</v>
      </c>
      <c r="I129" s="76">
        <v>43467</v>
      </c>
      <c r="J129" s="76">
        <v>43830</v>
      </c>
      <c r="K129" s="51" t="s">
        <v>95</v>
      </c>
      <c r="L129" s="71">
        <v>4.0000000000000001E-3</v>
      </c>
      <c r="M129" s="98" t="s">
        <v>289</v>
      </c>
      <c r="N129" s="151"/>
    </row>
    <row r="130" spans="2:14" ht="75" x14ac:dyDescent="0.25">
      <c r="B130" s="142"/>
      <c r="C130" s="163"/>
      <c r="D130" s="142"/>
      <c r="E130" s="159"/>
      <c r="F130" s="138"/>
      <c r="G130" s="142"/>
      <c r="H130" s="104" t="s">
        <v>200</v>
      </c>
      <c r="I130" s="76">
        <v>43467</v>
      </c>
      <c r="J130" s="76">
        <v>43830</v>
      </c>
      <c r="K130" s="51" t="s">
        <v>74</v>
      </c>
      <c r="L130" s="70">
        <v>5.0000000000000001E-3</v>
      </c>
      <c r="M130" s="92" t="s">
        <v>290</v>
      </c>
      <c r="N130" s="151"/>
    </row>
    <row r="131" spans="2:14" ht="58.5" customHeight="1" x14ac:dyDescent="0.25">
      <c r="B131" s="142"/>
      <c r="C131" s="163"/>
      <c r="D131" s="142"/>
      <c r="E131" s="159"/>
      <c r="F131" s="138"/>
      <c r="G131" s="142"/>
      <c r="H131" s="100" t="s">
        <v>201</v>
      </c>
      <c r="I131" s="76">
        <v>43467</v>
      </c>
      <c r="J131" s="76">
        <v>43830</v>
      </c>
      <c r="K131" s="1" t="s">
        <v>47</v>
      </c>
      <c r="L131" s="7">
        <v>1.7000000000000001E-2</v>
      </c>
      <c r="M131" s="92" t="s">
        <v>195</v>
      </c>
      <c r="N131" s="151"/>
    </row>
    <row r="132" spans="2:14" ht="75" x14ac:dyDescent="0.25">
      <c r="B132" s="142"/>
      <c r="C132" s="163"/>
      <c r="D132" s="142"/>
      <c r="E132" s="159"/>
      <c r="F132" s="138"/>
      <c r="G132" s="142"/>
      <c r="H132" s="100" t="s">
        <v>202</v>
      </c>
      <c r="I132" s="76">
        <v>43467</v>
      </c>
      <c r="J132" s="76">
        <v>43830</v>
      </c>
      <c r="K132" s="4" t="s">
        <v>204</v>
      </c>
      <c r="L132" s="7">
        <v>2.5000000000000001E-3</v>
      </c>
      <c r="M132" s="92" t="s">
        <v>196</v>
      </c>
      <c r="N132" s="151"/>
    </row>
    <row r="133" spans="2:14" ht="45" x14ac:dyDescent="0.25">
      <c r="B133" s="142"/>
      <c r="C133" s="163"/>
      <c r="D133" s="142"/>
      <c r="E133" s="159"/>
      <c r="F133" s="138"/>
      <c r="G133" s="142"/>
      <c r="H133" s="101" t="s">
        <v>203</v>
      </c>
      <c r="I133" s="76">
        <v>43467</v>
      </c>
      <c r="J133" s="76">
        <v>43830</v>
      </c>
      <c r="K133" s="4"/>
      <c r="L133" s="7">
        <v>2.5000000000000001E-3</v>
      </c>
      <c r="M133" s="92" t="s">
        <v>197</v>
      </c>
      <c r="N133" s="151"/>
    </row>
    <row r="134" spans="2:14" ht="45" x14ac:dyDescent="0.25">
      <c r="B134" s="142"/>
      <c r="C134" s="163"/>
      <c r="D134" s="142"/>
      <c r="E134" s="159"/>
      <c r="F134" s="138"/>
      <c r="G134" s="142"/>
      <c r="H134" s="106" t="s">
        <v>286</v>
      </c>
      <c r="I134" s="76">
        <v>43467</v>
      </c>
      <c r="J134" s="76">
        <v>43830</v>
      </c>
      <c r="K134" s="1"/>
      <c r="L134" s="7">
        <v>2.5000000000000001E-3</v>
      </c>
      <c r="M134" s="92" t="s">
        <v>198</v>
      </c>
      <c r="N134" s="151"/>
    </row>
    <row r="135" spans="2:14" ht="30" x14ac:dyDescent="0.25">
      <c r="B135" s="142"/>
      <c r="C135" s="163"/>
      <c r="D135" s="142"/>
      <c r="E135" s="145"/>
      <c r="F135" s="138"/>
      <c r="G135" s="142"/>
      <c r="H135" s="105" t="s">
        <v>287</v>
      </c>
      <c r="I135" s="76">
        <v>43467</v>
      </c>
      <c r="J135" s="76">
        <v>43830</v>
      </c>
      <c r="K135" s="1"/>
      <c r="L135" s="7">
        <v>1.5E-3</v>
      </c>
      <c r="M135" s="92" t="s">
        <v>291</v>
      </c>
      <c r="N135" s="151"/>
    </row>
    <row r="136" spans="2:14" x14ac:dyDescent="0.25">
      <c r="F136" s="23"/>
      <c r="H136" s="143" t="s">
        <v>8</v>
      </c>
      <c r="I136" s="143"/>
      <c r="J136" s="143"/>
      <c r="K136" s="143"/>
      <c r="L136" s="8">
        <f>SUM(L128:L135)</f>
        <v>3.7500000000000006E-2</v>
      </c>
      <c r="M136" s="85"/>
    </row>
    <row r="137" spans="2:14" customFormat="1" x14ac:dyDescent="0.25">
      <c r="C137" s="137"/>
      <c r="F137" s="131"/>
      <c r="I137" s="77"/>
      <c r="J137" s="77"/>
      <c r="M137" s="6"/>
    </row>
    <row r="138" spans="2:14" ht="60" x14ac:dyDescent="0.25">
      <c r="B138" s="142">
        <v>24</v>
      </c>
      <c r="C138" s="150" t="s">
        <v>97</v>
      </c>
      <c r="D138" s="142" t="s">
        <v>87</v>
      </c>
      <c r="E138" s="144" t="s">
        <v>101</v>
      </c>
      <c r="F138" s="138" t="s">
        <v>87</v>
      </c>
      <c r="G138" s="142" t="s">
        <v>292</v>
      </c>
      <c r="H138" s="61" t="s">
        <v>123</v>
      </c>
      <c r="I138" s="76">
        <v>43479</v>
      </c>
      <c r="J138" s="76">
        <v>43830</v>
      </c>
      <c r="K138" s="119" t="s">
        <v>293</v>
      </c>
      <c r="L138" s="7">
        <v>2.63E-2</v>
      </c>
      <c r="M138" s="92" t="s">
        <v>210</v>
      </c>
      <c r="N138" s="151" t="s">
        <v>7</v>
      </c>
    </row>
    <row r="139" spans="2:14" ht="45" x14ac:dyDescent="0.25">
      <c r="B139" s="142"/>
      <c r="C139" s="150"/>
      <c r="D139" s="142"/>
      <c r="E139" s="159"/>
      <c r="F139" s="138"/>
      <c r="G139" s="142"/>
      <c r="H139" s="61" t="s">
        <v>72</v>
      </c>
      <c r="I139" s="76">
        <v>43473</v>
      </c>
      <c r="J139" s="76">
        <v>43830</v>
      </c>
      <c r="K139" s="10"/>
      <c r="L139" s="7">
        <v>7.4999999999999997E-3</v>
      </c>
      <c r="M139" s="10" t="s">
        <v>211</v>
      </c>
      <c r="N139" s="151"/>
    </row>
    <row r="140" spans="2:14" ht="45" x14ac:dyDescent="0.25">
      <c r="B140" s="142"/>
      <c r="C140" s="150"/>
      <c r="D140" s="142"/>
      <c r="E140" s="145"/>
      <c r="F140" s="138"/>
      <c r="G140" s="142"/>
      <c r="H140" s="61" t="s">
        <v>73</v>
      </c>
      <c r="I140" s="76">
        <v>43479</v>
      </c>
      <c r="J140" s="76">
        <v>43830</v>
      </c>
      <c r="K140" s="10" t="s">
        <v>9</v>
      </c>
      <c r="L140" s="7">
        <v>3.7000000000000002E-3</v>
      </c>
      <c r="M140" s="92" t="s">
        <v>212</v>
      </c>
      <c r="N140" s="151"/>
    </row>
    <row r="141" spans="2:14" x14ac:dyDescent="0.25">
      <c r="F141" s="23"/>
      <c r="H141" s="143" t="s">
        <v>8</v>
      </c>
      <c r="I141" s="143"/>
      <c r="J141" s="143"/>
      <c r="K141" s="143"/>
      <c r="L141" s="8">
        <f>SUM(L138:L140)</f>
        <v>3.7499999999999999E-2</v>
      </c>
      <c r="M141" s="85"/>
    </row>
    <row r="142" spans="2:14" ht="15.75" thickBot="1" x14ac:dyDescent="0.3">
      <c r="F142" s="23"/>
      <c r="I142" s="75"/>
      <c r="J142" s="75"/>
    </row>
    <row r="143" spans="2:14" ht="168" customHeight="1" x14ac:dyDescent="0.25">
      <c r="B143" s="142">
        <v>25</v>
      </c>
      <c r="C143" s="150" t="s">
        <v>97</v>
      </c>
      <c r="D143" s="142" t="s">
        <v>81</v>
      </c>
      <c r="E143" s="144" t="s">
        <v>101</v>
      </c>
      <c r="F143" s="138" t="s">
        <v>81</v>
      </c>
      <c r="G143" s="142" t="s">
        <v>128</v>
      </c>
      <c r="H143" s="58" t="s">
        <v>102</v>
      </c>
      <c r="I143" s="76">
        <v>43467</v>
      </c>
      <c r="J143" s="76">
        <v>43830</v>
      </c>
      <c r="K143" s="10" t="s">
        <v>103</v>
      </c>
      <c r="L143" s="7">
        <v>2.7000000000000001E-3</v>
      </c>
      <c r="M143" s="10" t="s">
        <v>213</v>
      </c>
      <c r="N143" s="151" t="s">
        <v>7</v>
      </c>
    </row>
    <row r="144" spans="2:14" ht="60" customHeight="1" x14ac:dyDescent="0.25">
      <c r="B144" s="142"/>
      <c r="C144" s="150"/>
      <c r="D144" s="142"/>
      <c r="E144" s="159"/>
      <c r="F144" s="138"/>
      <c r="G144" s="142"/>
      <c r="H144" s="59" t="s">
        <v>104</v>
      </c>
      <c r="I144" s="76">
        <v>43467</v>
      </c>
      <c r="J144" s="76">
        <v>43830</v>
      </c>
      <c r="K144" s="10" t="s">
        <v>20</v>
      </c>
      <c r="L144" s="7">
        <v>1.5E-3</v>
      </c>
      <c r="M144" s="10" t="s">
        <v>164</v>
      </c>
      <c r="N144" s="151"/>
    </row>
    <row r="145" spans="2:14" ht="114" customHeight="1" x14ac:dyDescent="0.25">
      <c r="B145" s="142"/>
      <c r="C145" s="150"/>
      <c r="D145" s="142"/>
      <c r="E145" s="159"/>
      <c r="F145" s="138"/>
      <c r="G145" s="142"/>
      <c r="H145" s="62" t="s">
        <v>105</v>
      </c>
      <c r="I145" s="76">
        <v>43467</v>
      </c>
      <c r="J145" s="76">
        <v>43830</v>
      </c>
      <c r="K145" s="10" t="s">
        <v>21</v>
      </c>
      <c r="L145" s="7">
        <v>9.1799999999999998E-4</v>
      </c>
      <c r="M145" s="10" t="s">
        <v>214</v>
      </c>
      <c r="N145" s="151"/>
    </row>
    <row r="146" spans="2:14" ht="90" customHeight="1" x14ac:dyDescent="0.25">
      <c r="B146" s="142"/>
      <c r="C146" s="150"/>
      <c r="D146" s="142"/>
      <c r="E146" s="159"/>
      <c r="F146" s="138"/>
      <c r="G146" s="142"/>
      <c r="H146" s="109" t="s">
        <v>215</v>
      </c>
      <c r="I146" s="111">
        <v>43468</v>
      </c>
      <c r="J146" s="110">
        <v>43830</v>
      </c>
      <c r="K146" s="10"/>
      <c r="L146" s="7">
        <v>4.2999999999999999E-4</v>
      </c>
      <c r="M146" s="10" t="s">
        <v>219</v>
      </c>
      <c r="N146" s="151"/>
    </row>
    <row r="147" spans="2:14" ht="66" customHeight="1" x14ac:dyDescent="0.25">
      <c r="B147" s="142"/>
      <c r="C147" s="150"/>
      <c r="D147" s="142"/>
      <c r="E147" s="159"/>
      <c r="F147" s="138"/>
      <c r="G147" s="142"/>
      <c r="H147" s="108" t="s">
        <v>216</v>
      </c>
      <c r="I147" s="111">
        <v>43586</v>
      </c>
      <c r="J147" s="110">
        <v>43830</v>
      </c>
      <c r="K147" s="10"/>
      <c r="L147" s="7">
        <v>4.2999999999999999E-4</v>
      </c>
      <c r="M147" s="10" t="s">
        <v>218</v>
      </c>
      <c r="N147" s="151"/>
    </row>
    <row r="148" spans="2:14" ht="90" x14ac:dyDescent="0.25">
      <c r="B148" s="142"/>
      <c r="C148" s="150"/>
      <c r="D148" s="142"/>
      <c r="E148" s="145"/>
      <c r="F148" s="138"/>
      <c r="G148" s="142"/>
      <c r="H148" s="108" t="s">
        <v>217</v>
      </c>
      <c r="I148" s="111">
        <v>43586</v>
      </c>
      <c r="J148" s="110">
        <v>43830</v>
      </c>
      <c r="K148" s="10"/>
      <c r="L148" s="7">
        <v>4.2999999999999999E-4</v>
      </c>
      <c r="M148" s="10" t="s">
        <v>220</v>
      </c>
      <c r="N148" s="151"/>
    </row>
    <row r="149" spans="2:14" x14ac:dyDescent="0.25">
      <c r="F149" s="23"/>
      <c r="H149" s="143" t="s">
        <v>8</v>
      </c>
      <c r="I149" s="143"/>
      <c r="J149" s="143"/>
      <c r="K149" s="143"/>
      <c r="L149" s="8">
        <f>SUM(L143:L148)</f>
        <v>6.4080000000000005E-3</v>
      </c>
      <c r="M149" s="85"/>
    </row>
    <row r="150" spans="2:14" x14ac:dyDescent="0.25">
      <c r="F150" s="23"/>
      <c r="I150" s="75"/>
      <c r="J150" s="75"/>
    </row>
    <row r="151" spans="2:14" ht="90" x14ac:dyDescent="0.25">
      <c r="B151" s="142">
        <v>26</v>
      </c>
      <c r="C151" s="150" t="s">
        <v>97</v>
      </c>
      <c r="D151" s="142" t="s">
        <v>80</v>
      </c>
      <c r="E151" s="144" t="s">
        <v>101</v>
      </c>
      <c r="F151" s="138" t="s">
        <v>80</v>
      </c>
      <c r="G151" s="142" t="s">
        <v>129</v>
      </c>
      <c r="H151" s="57" t="s">
        <v>46</v>
      </c>
      <c r="I151" s="76">
        <v>43467</v>
      </c>
      <c r="J151" s="76">
        <v>43830</v>
      </c>
      <c r="K151" s="98" t="s">
        <v>27</v>
      </c>
      <c r="L151" s="52">
        <v>4.8000000000000001E-4</v>
      </c>
      <c r="M151" s="52" t="s">
        <v>165</v>
      </c>
      <c r="N151" s="151" t="s">
        <v>7</v>
      </c>
    </row>
    <row r="152" spans="2:14" ht="210" x14ac:dyDescent="0.25">
      <c r="B152" s="142"/>
      <c r="C152" s="150"/>
      <c r="D152" s="142"/>
      <c r="E152" s="159"/>
      <c r="F152" s="138"/>
      <c r="G152" s="142"/>
      <c r="H152" s="121" t="s">
        <v>312</v>
      </c>
      <c r="I152" s="76">
        <v>43467</v>
      </c>
      <c r="J152" s="76">
        <v>43830</v>
      </c>
      <c r="K152" s="99" t="s">
        <v>161</v>
      </c>
      <c r="L152" s="52">
        <v>4.8000000000000001E-4</v>
      </c>
      <c r="M152" s="52" t="s">
        <v>313</v>
      </c>
      <c r="N152" s="151"/>
    </row>
    <row r="153" spans="2:14" ht="120" x14ac:dyDescent="0.25">
      <c r="B153" s="142"/>
      <c r="C153" s="150"/>
      <c r="D153" s="142"/>
      <c r="E153" s="159"/>
      <c r="F153" s="138"/>
      <c r="G153" s="142"/>
      <c r="H153" s="57" t="s">
        <v>155</v>
      </c>
      <c r="I153" s="76">
        <v>43467</v>
      </c>
      <c r="J153" s="76">
        <v>43830</v>
      </c>
      <c r="K153" s="98" t="s">
        <v>315</v>
      </c>
      <c r="L153" s="52">
        <v>2.4000000000000001E-4</v>
      </c>
      <c r="M153" s="52" t="s">
        <v>166</v>
      </c>
      <c r="N153" s="151"/>
    </row>
    <row r="154" spans="2:14" ht="60" x14ac:dyDescent="0.25">
      <c r="B154" s="142"/>
      <c r="C154" s="150"/>
      <c r="D154" s="142"/>
      <c r="E154" s="159"/>
      <c r="F154" s="138"/>
      <c r="G154" s="142"/>
      <c r="H154" s="57" t="s">
        <v>156</v>
      </c>
      <c r="I154" s="76">
        <v>43467</v>
      </c>
      <c r="J154" s="76">
        <v>43830</v>
      </c>
      <c r="K154" s="98"/>
      <c r="L154" s="52">
        <v>2.4000000000000001E-4</v>
      </c>
      <c r="M154" s="52" t="s">
        <v>168</v>
      </c>
      <c r="N154" s="151"/>
    </row>
    <row r="155" spans="2:14" ht="30" x14ac:dyDescent="0.25">
      <c r="B155" s="142"/>
      <c r="C155" s="150"/>
      <c r="D155" s="142"/>
      <c r="E155" s="159"/>
      <c r="F155" s="138"/>
      <c r="G155" s="142"/>
      <c r="H155" s="57" t="s">
        <v>157</v>
      </c>
      <c r="I155" s="76">
        <v>43467</v>
      </c>
      <c r="J155" s="76">
        <v>43830</v>
      </c>
      <c r="L155" s="52">
        <v>4.6999999999999999E-4</v>
      </c>
      <c r="M155" s="52" t="s">
        <v>167</v>
      </c>
      <c r="N155" s="151"/>
    </row>
    <row r="156" spans="2:14" ht="75" x14ac:dyDescent="0.25">
      <c r="B156" s="142"/>
      <c r="C156" s="150"/>
      <c r="D156" s="142"/>
      <c r="E156" s="159"/>
      <c r="F156" s="138"/>
      <c r="G156" s="142"/>
      <c r="H156" s="57" t="s">
        <v>169</v>
      </c>
      <c r="I156" s="76">
        <v>43467</v>
      </c>
      <c r="J156" s="76">
        <v>43830</v>
      </c>
      <c r="K156" s="98"/>
      <c r="L156" s="52">
        <v>4.6999999999999999E-4</v>
      </c>
      <c r="M156" s="52" t="s">
        <v>170</v>
      </c>
      <c r="N156" s="151"/>
    </row>
    <row r="157" spans="2:14" ht="75" x14ac:dyDescent="0.25">
      <c r="B157" s="142"/>
      <c r="C157" s="150"/>
      <c r="D157" s="142"/>
      <c r="E157" s="159"/>
      <c r="F157" s="138"/>
      <c r="G157" s="142"/>
      <c r="H157" s="57" t="s">
        <v>158</v>
      </c>
      <c r="I157" s="76">
        <v>43467</v>
      </c>
      <c r="J157" s="76">
        <v>43830</v>
      </c>
      <c r="K157" s="98" t="s">
        <v>28</v>
      </c>
      <c r="L157" s="52">
        <v>4.6999999999999999E-4</v>
      </c>
      <c r="M157" s="52" t="s">
        <v>171</v>
      </c>
      <c r="N157" s="151"/>
    </row>
    <row r="158" spans="2:14" ht="30" x14ac:dyDescent="0.25">
      <c r="B158" s="142"/>
      <c r="C158" s="150"/>
      <c r="D158" s="142"/>
      <c r="E158" s="159"/>
      <c r="F158" s="138"/>
      <c r="G158" s="142"/>
      <c r="H158" s="57" t="s">
        <v>159</v>
      </c>
      <c r="I158" s="76">
        <v>43467</v>
      </c>
      <c r="J158" s="76">
        <v>43830</v>
      </c>
      <c r="K158" s="98"/>
      <c r="L158" s="52">
        <v>2.4000000000000001E-4</v>
      </c>
      <c r="M158" s="4" t="s">
        <v>172</v>
      </c>
      <c r="N158" s="151"/>
    </row>
    <row r="159" spans="2:14" ht="30" x14ac:dyDescent="0.25">
      <c r="B159" s="142"/>
      <c r="C159" s="150"/>
      <c r="D159" s="142"/>
      <c r="E159" s="159"/>
      <c r="F159" s="138"/>
      <c r="G159" s="142"/>
      <c r="H159" s="57" t="s">
        <v>160</v>
      </c>
      <c r="I159" s="76">
        <v>43467</v>
      </c>
      <c r="J159" s="76">
        <v>43830</v>
      </c>
      <c r="K159" s="98"/>
      <c r="L159" s="52">
        <v>2.4000000000000001E-4</v>
      </c>
      <c r="M159" s="4" t="s">
        <v>173</v>
      </c>
      <c r="N159" s="151"/>
    </row>
    <row r="160" spans="2:14" ht="60" x14ac:dyDescent="0.25">
      <c r="B160" s="142"/>
      <c r="C160" s="150"/>
      <c r="D160" s="142"/>
      <c r="E160" s="145"/>
      <c r="F160" s="138"/>
      <c r="G160" s="142"/>
      <c r="H160" s="57" t="s">
        <v>163</v>
      </c>
      <c r="I160" s="76">
        <v>43467</v>
      </c>
      <c r="J160" s="76">
        <v>43830</v>
      </c>
      <c r="K160" s="98" t="s">
        <v>42</v>
      </c>
      <c r="L160" s="52">
        <v>4.6999999999999999E-4</v>
      </c>
      <c r="M160" s="91" t="s">
        <v>174</v>
      </c>
      <c r="N160" s="151"/>
    </row>
    <row r="161" spans="2:14" x14ac:dyDescent="0.25">
      <c r="H161" s="143" t="s">
        <v>8</v>
      </c>
      <c r="I161" s="143"/>
      <c r="J161" s="143"/>
      <c r="K161" s="143"/>
      <c r="L161" s="8">
        <f>SUM(L151:L160)</f>
        <v>3.8000000000000004E-3</v>
      </c>
      <c r="M161" s="85"/>
    </row>
    <row r="163" spans="2:14" ht="18.75" x14ac:dyDescent="0.25">
      <c r="H163" s="167" t="s">
        <v>119</v>
      </c>
      <c r="I163" s="167"/>
      <c r="J163" s="167"/>
      <c r="K163" s="167"/>
      <c r="L163" s="27">
        <f>+L161+L149+L141+L136+L126+L119+L115+L109+L100+L87+L79</f>
        <v>0.443108</v>
      </c>
      <c r="M163" s="87"/>
      <c r="N163" s="6" t="s">
        <v>9</v>
      </c>
    </row>
    <row r="164" spans="2:14" ht="18.75" x14ac:dyDescent="0.25">
      <c r="B164" s="133" t="s">
        <v>322</v>
      </c>
      <c r="H164" s="167" t="s">
        <v>309</v>
      </c>
      <c r="I164" s="167"/>
      <c r="J164" s="167"/>
      <c r="K164" s="167"/>
      <c r="L164" s="27">
        <f>+L163+L72</f>
        <v>1.000048</v>
      </c>
      <c r="M164" s="87"/>
    </row>
    <row r="166" spans="2:14" x14ac:dyDescent="0.25">
      <c r="F166" s="132"/>
    </row>
  </sheetData>
  <mergeCells count="165">
    <mergeCell ref="C13:C14"/>
    <mergeCell ref="D13:D14"/>
    <mergeCell ref="E13:E14"/>
    <mergeCell ref="F13:F14"/>
    <mergeCell ref="G13:G14"/>
    <mergeCell ref="H15:K15"/>
    <mergeCell ref="B2:N2"/>
    <mergeCell ref="H163:K163"/>
    <mergeCell ref="H57:K57"/>
    <mergeCell ref="F111:F114"/>
    <mergeCell ref="F89:F99"/>
    <mergeCell ref="B128:B135"/>
    <mergeCell ref="G138:G140"/>
    <mergeCell ref="H126:K126"/>
    <mergeCell ref="C128:C135"/>
    <mergeCell ref="D128:D135"/>
    <mergeCell ref="F128:F135"/>
    <mergeCell ref="G128:G135"/>
    <mergeCell ref="H50:K50"/>
    <mergeCell ref="B62:B69"/>
    <mergeCell ref="B74:B78"/>
    <mergeCell ref="D143:D148"/>
    <mergeCell ref="F143:F148"/>
    <mergeCell ref="B5:B6"/>
    <mergeCell ref="B9:B10"/>
    <mergeCell ref="B52:B56"/>
    <mergeCell ref="N151:N160"/>
    <mergeCell ref="H161:K161"/>
    <mergeCell ref="B36:B38"/>
    <mergeCell ref="D36:D38"/>
    <mergeCell ref="F36:F38"/>
    <mergeCell ref="G36:G38"/>
    <mergeCell ref="K36:K38"/>
    <mergeCell ref="N36:N38"/>
    <mergeCell ref="H39:K39"/>
    <mergeCell ref="H72:K72"/>
    <mergeCell ref="F52:F56"/>
    <mergeCell ref="E52:E56"/>
    <mergeCell ref="B41:B43"/>
    <mergeCell ref="E41:E43"/>
    <mergeCell ref="F41:F43"/>
    <mergeCell ref="G41:G43"/>
    <mergeCell ref="H44:K44"/>
    <mergeCell ref="C52:C56"/>
    <mergeCell ref="D52:D56"/>
    <mergeCell ref="C47:C49"/>
    <mergeCell ref="B13:B14"/>
    <mergeCell ref="N52:N56"/>
    <mergeCell ref="F47:F49"/>
    <mergeCell ref="G47:G49"/>
    <mergeCell ref="K47:K48"/>
    <mergeCell ref="B151:B160"/>
    <mergeCell ref="C151:C160"/>
    <mergeCell ref="D151:D160"/>
    <mergeCell ref="F151:F160"/>
    <mergeCell ref="G151:G160"/>
    <mergeCell ref="H149:K149"/>
    <mergeCell ref="B47:B49"/>
    <mergeCell ref="E128:E135"/>
    <mergeCell ref="E138:E140"/>
    <mergeCell ref="E151:E160"/>
    <mergeCell ref="E47:E49"/>
    <mergeCell ref="B111:B114"/>
    <mergeCell ref="B117:B118"/>
    <mergeCell ref="B121:B125"/>
    <mergeCell ref="D117:D118"/>
    <mergeCell ref="C143:C148"/>
    <mergeCell ref="B89:B99"/>
    <mergeCell ref="C89:C99"/>
    <mergeCell ref="D89:D99"/>
    <mergeCell ref="B81:B86"/>
    <mergeCell ref="B102:B108"/>
    <mergeCell ref="B138:B140"/>
    <mergeCell ref="B143:B148"/>
    <mergeCell ref="G52:G56"/>
    <mergeCell ref="H164:K164"/>
    <mergeCell ref="E62:E69"/>
    <mergeCell ref="E74:E78"/>
    <mergeCell ref="E81:E86"/>
    <mergeCell ref="E89:E99"/>
    <mergeCell ref="E102:E108"/>
    <mergeCell ref="E111:E114"/>
    <mergeCell ref="E117:E118"/>
    <mergeCell ref="H119:K119"/>
    <mergeCell ref="G117:G118"/>
    <mergeCell ref="F117:F118"/>
    <mergeCell ref="H115:K115"/>
    <mergeCell ref="E121:E125"/>
    <mergeCell ref="K62:K69"/>
    <mergeCell ref="F81:F86"/>
    <mergeCell ref="G81:G86"/>
    <mergeCell ref="F102:F108"/>
    <mergeCell ref="H100:K100"/>
    <mergeCell ref="K89:K99"/>
    <mergeCell ref="G89:G99"/>
    <mergeCell ref="E143:E148"/>
    <mergeCell ref="C138:C140"/>
    <mergeCell ref="D138:D140"/>
    <mergeCell ref="F138:F140"/>
    <mergeCell ref="D121:D125"/>
    <mergeCell ref="C121:C125"/>
    <mergeCell ref="C117:C118"/>
    <mergeCell ref="G62:G69"/>
    <mergeCell ref="C81:C86"/>
    <mergeCell ref="D81:D86"/>
    <mergeCell ref="C111:C114"/>
    <mergeCell ref="D111:D114"/>
    <mergeCell ref="G111:G114"/>
    <mergeCell ref="G102:G108"/>
    <mergeCell ref="C102:C108"/>
    <mergeCell ref="D102:D108"/>
    <mergeCell ref="G121:G125"/>
    <mergeCell ref="F121:F125"/>
    <mergeCell ref="C62:C69"/>
    <mergeCell ref="D62:D69"/>
    <mergeCell ref="F62:F69"/>
    <mergeCell ref="C74:C78"/>
    <mergeCell ref="D74:D78"/>
    <mergeCell ref="F74:F78"/>
    <mergeCell ref="G74:G78"/>
    <mergeCell ref="H31:K31"/>
    <mergeCell ref="H34:K34"/>
    <mergeCell ref="N143:N148"/>
    <mergeCell ref="N102:N108"/>
    <mergeCell ref="H109:K109"/>
    <mergeCell ref="N74:N78"/>
    <mergeCell ref="H60:K60"/>
    <mergeCell ref="H70:K70"/>
    <mergeCell ref="H79:K79"/>
    <mergeCell ref="N117:N118"/>
    <mergeCell ref="N138:N140"/>
    <mergeCell ref="H141:K141"/>
    <mergeCell ref="H136:K136"/>
    <mergeCell ref="N111:N114"/>
    <mergeCell ref="N128:N135"/>
    <mergeCell ref="N121:N125"/>
    <mergeCell ref="N89:N99"/>
    <mergeCell ref="N81:N86"/>
    <mergeCell ref="M74:M75"/>
    <mergeCell ref="M62:M64"/>
    <mergeCell ref="M65:M69"/>
    <mergeCell ref="D47:D49"/>
    <mergeCell ref="C36:C38"/>
    <mergeCell ref="G143:G148"/>
    <mergeCell ref="H87:K87"/>
    <mergeCell ref="E5:E6"/>
    <mergeCell ref="E9:E10"/>
    <mergeCell ref="H11:K11"/>
    <mergeCell ref="K5:K6"/>
    <mergeCell ref="M47:M48"/>
    <mergeCell ref="H7:K7"/>
    <mergeCell ref="C5:C6"/>
    <mergeCell ref="D5:D6"/>
    <mergeCell ref="F5:F6"/>
    <mergeCell ref="G5:G6"/>
    <mergeCell ref="C9:C10"/>
    <mergeCell ref="D9:D10"/>
    <mergeCell ref="F9:F10"/>
    <mergeCell ref="G9:G10"/>
    <mergeCell ref="C41:C43"/>
    <mergeCell ref="D41:D43"/>
    <mergeCell ref="H19:K19"/>
    <mergeCell ref="H22:K22"/>
    <mergeCell ref="H25:K25"/>
    <mergeCell ref="H28:K28"/>
  </mergeCells>
  <pageMargins left="1.2736614173228347" right="0.70866141732283472" top="0.38" bottom="0.44" header="0.31496062992125984" footer="0.31496062992125984"/>
  <pageSetup paperSize="5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showGridLines="0" topLeftCell="A45" zoomScaleNormal="100" workbookViewId="0">
      <selection activeCell="L4" sqref="L4"/>
    </sheetView>
  </sheetViews>
  <sheetFormatPr baseColWidth="10" defaultRowHeight="15" x14ac:dyDescent="0.25"/>
  <cols>
    <col min="1" max="1" width="5.7109375" style="11" customWidth="1"/>
    <col min="2" max="2" width="5.85546875" style="11" customWidth="1"/>
    <col min="3" max="3" width="6.140625" style="11" customWidth="1"/>
    <col min="4" max="4" width="25.85546875" style="11" customWidth="1"/>
    <col min="5" max="5" width="43.140625" style="11" customWidth="1"/>
    <col min="6" max="6" width="16.42578125" style="11" customWidth="1"/>
    <col min="7" max="7" width="19.85546875" style="11" customWidth="1"/>
    <col min="8" max="8" width="17.85546875" style="11" customWidth="1"/>
    <col min="9" max="9" width="0" style="11" hidden="1" customWidth="1"/>
    <col min="10" max="10" width="20.140625" style="11" bestFit="1" customWidth="1"/>
    <col min="11" max="16384" width="11.42578125" style="11"/>
  </cols>
  <sheetData>
    <row r="1" spans="2:8" ht="74.25" customHeight="1" x14ac:dyDescent="0.35">
      <c r="B1" s="179" t="s">
        <v>311</v>
      </c>
      <c r="C1" s="179"/>
      <c r="D1" s="179"/>
      <c r="E1" s="179"/>
      <c r="F1" s="179"/>
      <c r="G1" s="179"/>
      <c r="H1" s="179"/>
    </row>
    <row r="2" spans="2:8" ht="62.25" customHeight="1" x14ac:dyDescent="0.25">
      <c r="B2" s="178" t="s">
        <v>96</v>
      </c>
      <c r="C2" s="2" t="s">
        <v>31</v>
      </c>
      <c r="D2" s="2" t="s">
        <v>5</v>
      </c>
      <c r="E2" s="2" t="s">
        <v>106</v>
      </c>
      <c r="F2" s="2" t="s">
        <v>4</v>
      </c>
      <c r="G2" s="2" t="s">
        <v>76</v>
      </c>
      <c r="H2" s="12" t="s">
        <v>90</v>
      </c>
    </row>
    <row r="3" spans="2:8" ht="45" customHeight="1" x14ac:dyDescent="0.25">
      <c r="B3" s="178"/>
      <c r="C3" s="40">
        <v>1</v>
      </c>
      <c r="D3" s="40" t="s">
        <v>77</v>
      </c>
      <c r="E3" s="40" t="s">
        <v>116</v>
      </c>
      <c r="F3" s="40" t="s">
        <v>205</v>
      </c>
      <c r="G3" s="41">
        <v>0.14000000000000001</v>
      </c>
      <c r="H3" s="31">
        <v>1603000000</v>
      </c>
    </row>
    <row r="4" spans="2:8" ht="45" customHeight="1" x14ac:dyDescent="0.25">
      <c r="B4" s="178"/>
      <c r="C4" s="72">
        <v>2</v>
      </c>
      <c r="D4" s="72" t="s">
        <v>78</v>
      </c>
      <c r="E4" s="72" t="s">
        <v>294</v>
      </c>
      <c r="F4" s="72" t="s">
        <v>295</v>
      </c>
      <c r="G4" s="39">
        <v>3.0300000000000001E-2</v>
      </c>
      <c r="H4" s="31">
        <v>428000000</v>
      </c>
    </row>
    <row r="5" spans="2:8" ht="45" customHeight="1" x14ac:dyDescent="0.25">
      <c r="B5" s="178"/>
      <c r="C5" s="40">
        <v>3</v>
      </c>
      <c r="D5" s="72" t="s">
        <v>78</v>
      </c>
      <c r="E5" s="72" t="s">
        <v>275</v>
      </c>
      <c r="F5" s="72" t="s">
        <v>295</v>
      </c>
      <c r="G5" s="39">
        <v>3.0300000000000001E-2</v>
      </c>
      <c r="H5" s="120">
        <v>1764000000</v>
      </c>
    </row>
    <row r="6" spans="2:8" ht="30" x14ac:dyDescent="0.25">
      <c r="B6" s="178"/>
      <c r="C6" s="72">
        <v>4</v>
      </c>
      <c r="D6" s="72" t="s">
        <v>78</v>
      </c>
      <c r="E6" s="38" t="s">
        <v>23</v>
      </c>
      <c r="F6" s="72" t="s">
        <v>295</v>
      </c>
      <c r="G6" s="39">
        <v>4.6699999999999998E-2</v>
      </c>
      <c r="H6" s="164" t="s">
        <v>7</v>
      </c>
    </row>
    <row r="7" spans="2:8" ht="30" x14ac:dyDescent="0.25">
      <c r="B7" s="178"/>
      <c r="C7" s="40">
        <v>5</v>
      </c>
      <c r="D7" s="72" t="s">
        <v>78</v>
      </c>
      <c r="E7" s="38" t="s">
        <v>43</v>
      </c>
      <c r="F7" s="72" t="s">
        <v>295</v>
      </c>
      <c r="G7" s="39">
        <v>1.17E-2</v>
      </c>
      <c r="H7" s="165"/>
    </row>
    <row r="8" spans="2:8" ht="30" x14ac:dyDescent="0.25">
      <c r="B8" s="178"/>
      <c r="C8" s="72">
        <v>6</v>
      </c>
      <c r="D8" s="72" t="s">
        <v>78</v>
      </c>
      <c r="E8" s="38" t="s">
        <v>24</v>
      </c>
      <c r="F8" s="72" t="s">
        <v>295</v>
      </c>
      <c r="G8" s="39">
        <v>1.8700000000000001E-2</v>
      </c>
      <c r="H8" s="165"/>
    </row>
    <row r="9" spans="2:8" ht="30" x14ac:dyDescent="0.25">
      <c r="B9" s="178"/>
      <c r="C9" s="40">
        <v>7</v>
      </c>
      <c r="D9" s="72" t="s">
        <v>78</v>
      </c>
      <c r="E9" s="38" t="s">
        <v>53</v>
      </c>
      <c r="F9" s="72" t="s">
        <v>295</v>
      </c>
      <c r="G9" s="39">
        <v>2.3300000000000001E-2</v>
      </c>
      <c r="H9" s="165"/>
    </row>
    <row r="10" spans="2:8" ht="30" x14ac:dyDescent="0.25">
      <c r="B10" s="178"/>
      <c r="C10" s="72">
        <v>8</v>
      </c>
      <c r="D10" s="72" t="s">
        <v>78</v>
      </c>
      <c r="E10" s="38" t="s">
        <v>138</v>
      </c>
      <c r="F10" s="72" t="s">
        <v>295</v>
      </c>
      <c r="G10" s="39">
        <v>7.0000000000000001E-3</v>
      </c>
      <c r="H10" s="165"/>
    </row>
    <row r="11" spans="2:8" ht="30" x14ac:dyDescent="0.25">
      <c r="B11" s="178"/>
      <c r="C11" s="40">
        <v>9</v>
      </c>
      <c r="D11" s="72" t="s">
        <v>78</v>
      </c>
      <c r="E11" s="38" t="s">
        <v>54</v>
      </c>
      <c r="F11" s="72" t="s">
        <v>295</v>
      </c>
      <c r="G11" s="39">
        <v>1.4E-2</v>
      </c>
      <c r="H11" s="166"/>
    </row>
    <row r="12" spans="2:8" s="23" customFormat="1" ht="50.25" customHeight="1" x14ac:dyDescent="0.25">
      <c r="B12" s="178"/>
      <c r="C12" s="72">
        <v>10</v>
      </c>
      <c r="D12" s="42" t="s">
        <v>79</v>
      </c>
      <c r="E12" s="42" t="s">
        <v>82</v>
      </c>
      <c r="F12" s="42" t="s">
        <v>29</v>
      </c>
      <c r="G12" s="43">
        <v>0.1</v>
      </c>
      <c r="H12" s="73" t="s">
        <v>7</v>
      </c>
    </row>
    <row r="13" spans="2:8" s="23" customFormat="1" ht="59.25" customHeight="1" x14ac:dyDescent="0.25">
      <c r="B13" s="178"/>
      <c r="C13" s="40">
        <v>11</v>
      </c>
      <c r="D13" s="42" t="s">
        <v>79</v>
      </c>
      <c r="E13" s="42" t="s">
        <v>144</v>
      </c>
      <c r="F13" s="42" t="s">
        <v>29</v>
      </c>
      <c r="G13" s="43">
        <v>0.04</v>
      </c>
      <c r="H13" s="31">
        <v>1083000000</v>
      </c>
    </row>
    <row r="14" spans="2:8" ht="64.5" customHeight="1" x14ac:dyDescent="0.25">
      <c r="B14" s="178"/>
      <c r="C14" s="72">
        <v>12</v>
      </c>
      <c r="D14" s="44" t="s">
        <v>80</v>
      </c>
      <c r="E14" s="44" t="s">
        <v>261</v>
      </c>
      <c r="F14" s="44" t="s">
        <v>130</v>
      </c>
      <c r="G14" s="45">
        <v>3.0000000000000002E-2</v>
      </c>
      <c r="H14" s="31">
        <v>669000000</v>
      </c>
    </row>
    <row r="15" spans="2:8" ht="51.75" customHeight="1" x14ac:dyDescent="0.25">
      <c r="B15" s="178"/>
      <c r="C15" s="40">
        <v>13</v>
      </c>
      <c r="D15" s="44" t="s">
        <v>80</v>
      </c>
      <c r="E15" s="44" t="s">
        <v>55</v>
      </c>
      <c r="F15" s="44" t="s">
        <v>125</v>
      </c>
      <c r="G15" s="45">
        <v>3.7499999999999994E-3</v>
      </c>
      <c r="H15" s="28" t="s">
        <v>7</v>
      </c>
    </row>
    <row r="16" spans="2:8" ht="75" x14ac:dyDescent="0.25">
      <c r="B16" s="178"/>
      <c r="C16" s="72">
        <v>14</v>
      </c>
      <c r="D16" s="46" t="s">
        <v>75</v>
      </c>
      <c r="E16" s="46" t="s">
        <v>296</v>
      </c>
      <c r="F16" s="46" t="s">
        <v>126</v>
      </c>
      <c r="G16" s="47">
        <v>0.03</v>
      </c>
      <c r="H16" s="31">
        <v>1401000000</v>
      </c>
    </row>
    <row r="17" spans="2:13" ht="45" customHeight="1" x14ac:dyDescent="0.25">
      <c r="B17" s="178"/>
      <c r="C17" s="40">
        <v>15</v>
      </c>
      <c r="D17" s="48" t="s">
        <v>81</v>
      </c>
      <c r="E17" s="48" t="s">
        <v>266</v>
      </c>
      <c r="F17" s="48" t="s">
        <v>128</v>
      </c>
      <c r="G17" s="49" t="s">
        <v>206</v>
      </c>
      <c r="H17" s="31">
        <v>2368000000</v>
      </c>
    </row>
    <row r="18" spans="2:13" s="32" customFormat="1" ht="39" customHeight="1" x14ac:dyDescent="0.25">
      <c r="D18" s="29"/>
      <c r="E18" s="167" t="s">
        <v>89</v>
      </c>
      <c r="F18" s="167"/>
      <c r="G18" s="74">
        <v>0.56000000000000005</v>
      </c>
      <c r="H18" s="33">
        <f>H3+H4+H5+H14+H16+H17+H13</f>
        <v>9316000000</v>
      </c>
      <c r="J18" s="122"/>
    </row>
    <row r="19" spans="2:13" customFormat="1" x14ac:dyDescent="0.25"/>
    <row r="20" spans="2:13" customFormat="1" x14ac:dyDescent="0.25"/>
    <row r="21" spans="2:13" customFormat="1" ht="14.25" customHeight="1" x14ac:dyDescent="0.25"/>
    <row r="22" spans="2:13" customFormat="1" hidden="1" x14ac:dyDescent="0.25"/>
    <row r="23" spans="2:13" s="23" customFormat="1" ht="9.75" hidden="1" customHeight="1" x14ac:dyDescent="0.25">
      <c r="G23" s="34"/>
      <c r="H23" s="35"/>
    </row>
    <row r="24" spans="2:13" ht="68.25" customHeight="1" x14ac:dyDescent="0.25">
      <c r="C24" s="2" t="s">
        <v>31</v>
      </c>
      <c r="D24" s="2" t="s">
        <v>5</v>
      </c>
      <c r="E24" s="2" t="s">
        <v>106</v>
      </c>
      <c r="F24" s="2" t="s">
        <v>4</v>
      </c>
      <c r="G24" s="2" t="s">
        <v>76</v>
      </c>
      <c r="H24" s="12" t="s">
        <v>91</v>
      </c>
    </row>
    <row r="25" spans="2:13" ht="46.5" customHeight="1" x14ac:dyDescent="0.25">
      <c r="B25" s="178" t="s">
        <v>97</v>
      </c>
      <c r="C25" s="1">
        <v>1</v>
      </c>
      <c r="D25" s="1" t="s">
        <v>77</v>
      </c>
      <c r="E25" s="144" t="s">
        <v>121</v>
      </c>
      <c r="F25" s="16" t="s">
        <v>132</v>
      </c>
      <c r="G25" s="30">
        <v>9.3299999999999994E-2</v>
      </c>
      <c r="H25" s="164" t="s">
        <v>7</v>
      </c>
    </row>
    <row r="26" spans="2:13" s="5" customFormat="1" ht="45" customHeight="1" x14ac:dyDescent="0.25">
      <c r="B26" s="178"/>
      <c r="C26" s="1">
        <v>2</v>
      </c>
      <c r="D26" s="1" t="s">
        <v>79</v>
      </c>
      <c r="E26" s="159"/>
      <c r="F26" s="1" t="s">
        <v>17</v>
      </c>
      <c r="G26" s="30">
        <v>9.332077965443604E-2</v>
      </c>
      <c r="H26" s="165"/>
      <c r="M26" s="11"/>
    </row>
    <row r="27" spans="2:13" s="5" customFormat="1" ht="38.25" customHeight="1" x14ac:dyDescent="0.25">
      <c r="B27" s="178"/>
      <c r="C27" s="1">
        <v>3</v>
      </c>
      <c r="D27" s="1" t="s">
        <v>78</v>
      </c>
      <c r="E27" s="159"/>
      <c r="F27" s="1" t="s">
        <v>124</v>
      </c>
      <c r="G27" s="36">
        <v>5.1299999999999998E-2</v>
      </c>
      <c r="H27" s="165"/>
      <c r="M27" s="11"/>
    </row>
    <row r="28" spans="2:13" ht="51" customHeight="1" x14ac:dyDescent="0.25">
      <c r="B28" s="178"/>
      <c r="C28" s="1">
        <v>4</v>
      </c>
      <c r="D28" s="1" t="s">
        <v>83</v>
      </c>
      <c r="E28" s="159"/>
      <c r="F28" s="1" t="s">
        <v>223</v>
      </c>
      <c r="G28" s="30">
        <v>3.7499999999999999E-2</v>
      </c>
      <c r="H28" s="165"/>
    </row>
    <row r="29" spans="2:13" ht="30" customHeight="1" x14ac:dyDescent="0.25">
      <c r="B29" s="178"/>
      <c r="C29" s="1">
        <v>5</v>
      </c>
      <c r="D29" s="1" t="s">
        <v>84</v>
      </c>
      <c r="E29" s="159"/>
      <c r="F29" s="1" t="s">
        <v>224</v>
      </c>
      <c r="G29" s="30">
        <v>3.7499999999999999E-2</v>
      </c>
      <c r="H29" s="165"/>
    </row>
    <row r="30" spans="2:13" ht="78.75" customHeight="1" x14ac:dyDescent="0.25">
      <c r="B30" s="178"/>
      <c r="C30" s="1">
        <v>6</v>
      </c>
      <c r="D30" s="1" t="s">
        <v>118</v>
      </c>
      <c r="E30" s="159"/>
      <c r="F30" s="1" t="s">
        <v>126</v>
      </c>
      <c r="G30" s="30">
        <v>7.4999999999999997E-3</v>
      </c>
      <c r="H30" s="165"/>
    </row>
    <row r="31" spans="2:13" ht="45" customHeight="1" x14ac:dyDescent="0.25">
      <c r="B31" s="178"/>
      <c r="C31" s="1">
        <v>7</v>
      </c>
      <c r="D31" s="1" t="s">
        <v>85</v>
      </c>
      <c r="E31" s="159"/>
      <c r="F31" s="1" t="s">
        <v>10</v>
      </c>
      <c r="G31" s="30">
        <v>3.7499999999999999E-2</v>
      </c>
      <c r="H31" s="165"/>
    </row>
    <row r="32" spans="2:13" ht="30" x14ac:dyDescent="0.25">
      <c r="B32" s="178"/>
      <c r="C32" s="1">
        <v>8</v>
      </c>
      <c r="D32" s="1" t="s">
        <v>86</v>
      </c>
      <c r="E32" s="159"/>
      <c r="F32" s="1" t="s">
        <v>127</v>
      </c>
      <c r="G32" s="30">
        <v>3.7499999999999999E-2</v>
      </c>
      <c r="H32" s="165"/>
    </row>
    <row r="33" spans="2:8" ht="60" customHeight="1" x14ac:dyDescent="0.25">
      <c r="B33" s="178"/>
      <c r="C33" s="1">
        <v>9</v>
      </c>
      <c r="D33" s="1" t="s">
        <v>87</v>
      </c>
      <c r="E33" s="159"/>
      <c r="F33" s="1" t="s">
        <v>297</v>
      </c>
      <c r="G33" s="30">
        <v>3.7500000000000006E-2</v>
      </c>
      <c r="H33" s="165"/>
    </row>
    <row r="34" spans="2:8" ht="66.75" customHeight="1" x14ac:dyDescent="0.25">
      <c r="B34" s="178"/>
      <c r="C34" s="1">
        <v>10</v>
      </c>
      <c r="D34" s="1" t="s">
        <v>18</v>
      </c>
      <c r="E34" s="159"/>
      <c r="F34" s="1" t="s">
        <v>128</v>
      </c>
      <c r="G34" s="30">
        <v>6.4000000000000003E-3</v>
      </c>
      <c r="H34" s="165"/>
    </row>
    <row r="35" spans="2:8" ht="30" x14ac:dyDescent="0.25">
      <c r="B35" s="178"/>
      <c r="C35" s="1">
        <v>11</v>
      </c>
      <c r="D35" s="1" t="s">
        <v>80</v>
      </c>
      <c r="E35" s="145"/>
      <c r="F35" s="1" t="s">
        <v>131</v>
      </c>
      <c r="G35" s="30">
        <v>3.8E-3</v>
      </c>
      <c r="H35" s="166"/>
    </row>
    <row r="36" spans="2:8" ht="15.75" x14ac:dyDescent="0.25">
      <c r="E36" s="180" t="s">
        <v>88</v>
      </c>
      <c r="F36" s="180"/>
      <c r="G36" s="74">
        <v>0.44</v>
      </c>
      <c r="H36" s="33" t="s">
        <v>9</v>
      </c>
    </row>
    <row r="37" spans="2:8" ht="29.25" customHeight="1" x14ac:dyDescent="0.25">
      <c r="E37" s="177" t="s">
        <v>310</v>
      </c>
      <c r="F37" s="177"/>
      <c r="G37" s="37">
        <v>1.0043291129877692</v>
      </c>
      <c r="H37" s="23"/>
    </row>
  </sheetData>
  <mergeCells count="9">
    <mergeCell ref="E37:F37"/>
    <mergeCell ref="E25:E35"/>
    <mergeCell ref="B2:B17"/>
    <mergeCell ref="B25:B35"/>
    <mergeCell ref="B1:H1"/>
    <mergeCell ref="H25:H35"/>
    <mergeCell ref="E18:F18"/>
    <mergeCell ref="E36:F36"/>
    <mergeCell ref="H6:H11"/>
  </mergeCells>
  <pageMargins left="0.7" right="0.7" top="0.75" bottom="0.75" header="0.3" footer="0.3"/>
  <pageSetup scale="82" orientation="portrait" r:id="rId1"/>
  <rowBreaks count="1" manualBreakCount="1">
    <brk id="21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Plan de accion 2019</vt:lpstr>
      <vt:lpstr>resumen</vt:lpstr>
      <vt:lpstr>'Plan de accion 2019'!Área_de_impresión</vt:lpstr>
      <vt:lpstr>resumen!Área_de_impresión</vt:lpstr>
      <vt:lpstr>'Plan de accion 2019'!Títulos_a_imprimir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Avila Tellez</dc:creator>
  <cp:lastModifiedBy>Rosalvina Robles Hernandez</cp:lastModifiedBy>
  <cp:lastPrinted>2018-09-05T20:16:37Z</cp:lastPrinted>
  <dcterms:created xsi:type="dcterms:W3CDTF">2013-12-09T19:18:30Z</dcterms:created>
  <dcterms:modified xsi:type="dcterms:W3CDTF">2019-07-18T13:35:30Z</dcterms:modified>
</cp:coreProperties>
</file>