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d28e310b33a78f1/Escritorio/CGN/SGA/"/>
    </mc:Choice>
  </mc:AlternateContent>
  <xr:revisionPtr revIDLastSave="1238" documentId="8_{A139F1A7-C5FA-475D-B4DD-F404D85C524A}" xr6:coauthVersionLast="47" xr6:coauthVersionMax="47" xr10:uidLastSave="{9B0F7274-DF4E-4EA3-BAD1-F5B380B385A6}"/>
  <bookViews>
    <workbookView xWindow="-120" yWindow="-120" windowWidth="20730" windowHeight="11040" firstSheet="1" activeTab="1" xr2:uid="{16B0409E-11F5-4256-9B35-3D7EF00A44C1}"/>
  </bookViews>
  <sheets>
    <sheet name="Hoja2" sheetId="2" state="hidden" r:id="rId1"/>
    <sheet name="MIAVIA" sheetId="1" r:id="rId2"/>
    <sheet name="Resumen" sheetId="8" r:id="rId3"/>
  </sheets>
  <definedNames>
    <definedName name="_xlnm._FilterDatabase" localSheetId="2" hidden="1">Resumen!$A$14:$J$14</definedName>
    <definedName name="_xlnm.Print_Area" localSheetId="1">MIAVIA!$A$1:$T$31</definedName>
    <definedName name="_xlnm.Print_Area" localSheetId="2">Resumen!$A$1:$Q$28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  <c r="P24" i="1" s="1"/>
  <c r="R24" i="1" s="1"/>
  <c r="O25" i="1"/>
  <c r="P25" i="1" s="1"/>
  <c r="R25" i="1" s="1"/>
  <c r="O26" i="1"/>
  <c r="P26" i="1" s="1"/>
  <c r="R26" i="1" s="1"/>
  <c r="O27" i="1"/>
  <c r="P27" i="1" s="1"/>
  <c r="R27" i="1" s="1"/>
  <c r="O28" i="1"/>
  <c r="P28" i="1" s="1"/>
  <c r="R28" i="1" s="1"/>
  <c r="O16" i="1" l="1"/>
  <c r="P16" i="1" s="1"/>
  <c r="R16" i="1" s="1"/>
  <c r="O17" i="1"/>
  <c r="P17" i="1" s="1"/>
  <c r="R17" i="1" s="1"/>
  <c r="O18" i="1"/>
  <c r="P18" i="1" s="1"/>
  <c r="R18" i="1" s="1"/>
  <c r="O19" i="1"/>
  <c r="P19" i="1" s="1"/>
  <c r="R19" i="1" s="1"/>
  <c r="O20" i="1"/>
  <c r="P20" i="1" s="1"/>
  <c r="R20" i="1" s="1"/>
  <c r="O21" i="1"/>
  <c r="P21" i="1" s="1"/>
  <c r="R21" i="1" s="1"/>
  <c r="O22" i="1"/>
  <c r="P22" i="1" s="1"/>
  <c r="R22" i="1" s="1"/>
  <c r="O23" i="1"/>
  <c r="P23" i="1" s="1"/>
  <c r="R23" i="1" s="1"/>
  <c r="O15" i="1"/>
  <c r="P15" i="1" s="1"/>
  <c r="R15" i="1" s="1"/>
  <c r="A16" i="1" l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<sst xmlns="http://schemas.openxmlformats.org/spreadsheetml/2006/main" count="337" uniqueCount="107">
  <si>
    <t>Aspecto Ambiental</t>
  </si>
  <si>
    <t>Impacto Ambiental</t>
  </si>
  <si>
    <t>Evaluación del Impacto Ambiental</t>
  </si>
  <si>
    <t>Recurso</t>
  </si>
  <si>
    <t>Tipo de Impacto</t>
  </si>
  <si>
    <t>Alcance</t>
  </si>
  <si>
    <t>Probabilidad</t>
  </si>
  <si>
    <t>Duración</t>
  </si>
  <si>
    <t>Recuperabilidad</t>
  </si>
  <si>
    <t>Cantidad</t>
  </si>
  <si>
    <t>Normatividad</t>
  </si>
  <si>
    <t>Importancia</t>
  </si>
  <si>
    <t>Significancia del Impacto</t>
  </si>
  <si>
    <t>Requiere Control Operacional</t>
  </si>
  <si>
    <t>N°</t>
  </si>
  <si>
    <t>Identificación Aspectos e Impactos</t>
  </si>
  <si>
    <t>Descargas de agua sanitarias y de cafetería por parte del proceso y sus visitantes</t>
  </si>
  <si>
    <t>Consumo de papel</t>
  </si>
  <si>
    <t>Proceso/ Área</t>
  </si>
  <si>
    <t>Positivo</t>
  </si>
  <si>
    <t>N/A</t>
  </si>
  <si>
    <t>Agotamiento de los recursos naturales</t>
  </si>
  <si>
    <t>Negativo</t>
  </si>
  <si>
    <t>Agua</t>
  </si>
  <si>
    <t>Gestión Humana</t>
  </si>
  <si>
    <t>Gestión Jurídica</t>
  </si>
  <si>
    <t>Planeación Integral</t>
  </si>
  <si>
    <t>Comunicación Pública</t>
  </si>
  <si>
    <t>Normalización y Culturización Contable</t>
  </si>
  <si>
    <t>Centralización de la información</t>
  </si>
  <si>
    <t>Consolidación de la información</t>
  </si>
  <si>
    <t>Gestión Administrativa</t>
  </si>
  <si>
    <t>Gestión Recursos Financieros</t>
  </si>
  <si>
    <t>Gestión TICs</t>
  </si>
  <si>
    <t>Control y Evaluación</t>
  </si>
  <si>
    <t>Consumo de energía eléctrica</t>
  </si>
  <si>
    <t>Consumo de agua</t>
  </si>
  <si>
    <t>Generación de residuos aprovechables</t>
  </si>
  <si>
    <t>Generación de residuos no aprovechables</t>
  </si>
  <si>
    <t>Generación de residuos RAEE</t>
  </si>
  <si>
    <t>Generación de vertimientos ARD</t>
  </si>
  <si>
    <t>Generación de RESPEL</t>
  </si>
  <si>
    <t>Generación de emisiones por fuentes móviles</t>
  </si>
  <si>
    <t>Reducción de afectación al ambiente</t>
  </si>
  <si>
    <t>Contaminación del aire</t>
  </si>
  <si>
    <t>Contaminación del agua</t>
  </si>
  <si>
    <t>Agotamiento del recurso hídrico</t>
  </si>
  <si>
    <t>Generación de Residuos Orgánicos</t>
  </si>
  <si>
    <t>Reducción de la vida útil del relleno sanitario</t>
  </si>
  <si>
    <t>Contaminación del suelo y afectación a la salud humana</t>
  </si>
  <si>
    <t>Contaminación del suelo</t>
  </si>
  <si>
    <t>Suelo</t>
  </si>
  <si>
    <t>Aire</t>
  </si>
  <si>
    <t>Todos</t>
  </si>
  <si>
    <t>Cumple con la Normatividad</t>
  </si>
  <si>
    <t>Si</t>
  </si>
  <si>
    <t>No</t>
  </si>
  <si>
    <t>Regularidad</t>
  </si>
  <si>
    <t>Normal</t>
  </si>
  <si>
    <t>Anormal</t>
  </si>
  <si>
    <t>Emergencia</t>
  </si>
  <si>
    <t>Utilización de equipos eléctricos y electrónicos,  iluminación y aparatos domésticos.</t>
  </si>
  <si>
    <t>Despacho
Consolidación
Servicios Generales
Capacitación/Prensa</t>
  </si>
  <si>
    <t>Despacho
Secretaría General</t>
  </si>
  <si>
    <t>Uso de los baños para satisfacer necesidades básicas e higiénicas por parte de los colaboradores y visitantes, al igual que el consumo en el área de cafetería</t>
  </si>
  <si>
    <t>Actividad/Producto/Servicio</t>
  </si>
  <si>
    <t>Servicio de transporte para personal interno de la Contaduría General de la Nación.</t>
  </si>
  <si>
    <t>Despacho
Servicios Generales
Capacitación/Prensa</t>
  </si>
  <si>
    <t>Impresión de documentos</t>
  </si>
  <si>
    <t>Consumo de alimentos dentro de las instalaciones de la entidad</t>
  </si>
  <si>
    <t>Mantenimiento correctivo de los equipos de cómputo y demás aparatos eléctricos o electrónicos que requerirán el reemplazo de elementos o componentes de estos.</t>
  </si>
  <si>
    <t>Cambio de los cartuchos o tóner de las impresoras al igual que baterías o pilas eléctricas</t>
  </si>
  <si>
    <t>Rango de Importancia</t>
  </si>
  <si>
    <t xml:space="preserve">Impresiones erróneas
Recepción de pedidos o elementos que se allegan embalados y sellados </t>
  </si>
  <si>
    <t>Significativo</t>
  </si>
  <si>
    <t>Moderada</t>
  </si>
  <si>
    <t>Alta</t>
  </si>
  <si>
    <t>Baja</t>
  </si>
  <si>
    <t>No Significativo</t>
  </si>
  <si>
    <t>X</t>
  </si>
  <si>
    <t>Proceso/ Área/Grupo</t>
  </si>
  <si>
    <t>Generación de vertimientos por ARD</t>
  </si>
  <si>
    <t>Implementación de campañas de educación ambienal</t>
  </si>
  <si>
    <t>Planeación</t>
  </si>
  <si>
    <t>Fortalecimiento de la conciencia ambiental</t>
  </si>
  <si>
    <t>Desarrollo de jornadas de capacitación, socialización y divulgación dentro de la entidad</t>
  </si>
  <si>
    <t>Implementación de sistemas ahorradores de agua</t>
  </si>
  <si>
    <t>Reducción del consumo hídrico</t>
  </si>
  <si>
    <t>Implementación de sistemas ahorradores de energía</t>
  </si>
  <si>
    <t>Reducción del consumo energético</t>
  </si>
  <si>
    <t>Servicios Generales</t>
  </si>
  <si>
    <t>Alteración de las caracteristicas físicas, químicas o biológicas de los recursos naturales</t>
  </si>
  <si>
    <t>Uso de desinfectantes y productos de aseo</t>
  </si>
  <si>
    <t>Limpieza y alistamiento de las áreas de trabajo y demás zonas cómunes de la entidad</t>
  </si>
  <si>
    <t>Acondicionamiento, operación y uso de las instalaciones de la entidad</t>
  </si>
  <si>
    <t xml:space="preserve">FECHA DE APROBACIÓN </t>
  </si>
  <si>
    <t>CÓDIGO</t>
  </si>
  <si>
    <t>VERSIÓN</t>
  </si>
  <si>
    <t>PÁGINA</t>
  </si>
  <si>
    <t>1 de 1</t>
  </si>
  <si>
    <t>PROCEDIMIENTO:</t>
  </si>
  <si>
    <t>PROCESO:</t>
  </si>
  <si>
    <t>PLANEACIÓN INTEGRAL</t>
  </si>
  <si>
    <t>IDENTIFICACIÓN DE ASPECTOS Y EVALUACIÓN DE IMPACTOS AMBIENTALES.</t>
  </si>
  <si>
    <t>MATRIZ DE IDENTIFICACIÓN DE ASPECTOS Y VALORACIÓN DE IMPACTOS AMBIENTALES.</t>
  </si>
  <si>
    <t>RESUMEN</t>
  </si>
  <si>
    <t>PI27-FOR04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</si>
</sst>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171445</xdr:colOff>
      <xdr:row>0</xdr:row>
      <xdr:rowOff>47624</xdr:rowOff>
    </xdr:from>
    <xdr:to>
      <xdr:col>15</xdr:col>
      <xdr:colOff>361908</xdr:colOff>
      <xdr:row>5</xdr:row>
      <xdr:rowOff>31124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12F4C9-035D-EBCF-3632-18A09554D1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87" b="21277"/>
        <a:stretch/>
      </xdr:blipFill>
      <xdr:spPr>
        <a:xfrm>
          <a:off x="5114920" y="47624"/>
          <a:ext cx="8896313" cy="93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35982</xdr:colOff>
      <xdr:row>0</xdr:row>
      <xdr:rowOff>48683</xdr:rowOff>
    </xdr:from>
    <xdr:to>
      <xdr:col>9</xdr:col>
      <xdr:colOff>255020</xdr:colOff>
      <xdr:row>5</xdr:row>
      <xdr:rowOff>32183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F280DC-5D86-4F47-8353-6D1E6DE16D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87" b="21277"/>
        <a:stretch/>
      </xdr:blipFill>
      <xdr:spPr>
        <a:xfrm>
          <a:off x="1807632" y="48683"/>
          <a:ext cx="8896313" cy="936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246E-4A53-448E-8622-E72D3D154CCE}">
  <dimension ref="D2:H4"/>
  <sheetViews>
    <sheetView workbookViewId="0">
      <selection activeCell="H1" sqref="H1"/>
    </sheetView>
  </sheetViews>
  <sheetFormatPr baseColWidth="10" defaultRowHeight="15" x14ac:dyDescent="0.25"/>
  <sheetData>
    <row r="2" spans="4:8" x14ac:dyDescent="0.25">
      <c r="D2">
        <v>1</v>
      </c>
      <c r="E2">
        <v>1</v>
      </c>
      <c r="F2" t="s">
        <v>19</v>
      </c>
      <c r="G2" t="s">
        <v>55</v>
      </c>
      <c r="H2" t="s">
        <v>58</v>
      </c>
    </row>
    <row r="3" spans="4:8" x14ac:dyDescent="0.25">
      <c r="D3">
        <v>5</v>
      </c>
      <c r="E3">
        <v>10</v>
      </c>
      <c r="F3" t="s">
        <v>22</v>
      </c>
      <c r="G3" t="s">
        <v>56</v>
      </c>
      <c r="H3" t="s">
        <v>59</v>
      </c>
    </row>
    <row r="4" spans="4:8" x14ac:dyDescent="0.25">
      <c r="D4">
        <v>10</v>
      </c>
      <c r="G4" t="s">
        <v>20</v>
      </c>
      <c r="H4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C5D5-EA1F-4756-9212-D2529ED31DE3}">
  <sheetPr>
    <pageSetUpPr fitToPage="1"/>
  </sheetPr>
  <dimension ref="A7:S28"/>
  <sheetViews>
    <sheetView showGridLines="0" tabSelected="1" view="pageBreakPreview" zoomScaleNormal="60" zoomScaleSheetLayoutView="100" workbookViewId="0">
      <selection activeCell="C16" sqref="C16"/>
    </sheetView>
  </sheetViews>
  <sheetFormatPr baseColWidth="10" defaultRowHeight="15" x14ac:dyDescent="0.25"/>
  <cols>
    <col min="1" max="1" width="5.5703125" style="2" customWidth="1"/>
    <col min="2" max="2" width="21" style="10" customWidth="1"/>
    <col min="3" max="3" width="47.5703125" customWidth="1"/>
    <col min="4" max="4" width="15.140625" style="1" customWidth="1"/>
    <col min="5" max="6" width="25.7109375" style="15" customWidth="1"/>
    <col min="7" max="8" width="11.42578125" style="2"/>
    <col min="9" max="14" width="4.7109375" style="2" customWidth="1"/>
    <col min="15" max="15" width="12.85546875" style="2" customWidth="1"/>
    <col min="16" max="16" width="11.7109375" style="2" customWidth="1"/>
    <col min="17" max="17" width="15.7109375" style="2" customWidth="1"/>
    <col min="18" max="18" width="17.5703125" style="2" customWidth="1"/>
    <col min="19" max="19" width="19.5703125" style="8" hidden="1" customWidth="1"/>
  </cols>
  <sheetData>
    <row r="7" spans="1:19" ht="22.5" customHeight="1" x14ac:dyDescent="0.25">
      <c r="A7" s="28" t="s">
        <v>104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0"/>
    </row>
    <row r="8" spans="1:19" ht="22.5" customHeight="1" x14ac:dyDescent="0.25">
      <c r="A8" s="23" t="s">
        <v>101</v>
      </c>
      <c r="B8" s="24"/>
      <c r="C8" s="24"/>
      <c r="D8" s="25"/>
      <c r="E8" s="34" t="s">
        <v>102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19"/>
    </row>
    <row r="9" spans="1:19" ht="22.5" customHeight="1" x14ac:dyDescent="0.25">
      <c r="A9" s="23" t="s">
        <v>100</v>
      </c>
      <c r="B9" s="24"/>
      <c r="C9" s="24"/>
      <c r="D9" s="25"/>
      <c r="E9" s="34" t="s">
        <v>103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14"/>
    </row>
    <row r="10" spans="1:19" ht="22.5" customHeight="1" x14ac:dyDescent="0.25">
      <c r="A10" s="23" t="s">
        <v>95</v>
      </c>
      <c r="B10" s="24"/>
      <c r="C10" s="24"/>
      <c r="D10" s="25"/>
      <c r="E10" s="33" t="s">
        <v>96</v>
      </c>
      <c r="F10" s="33"/>
      <c r="G10" s="33"/>
      <c r="H10" s="33"/>
      <c r="I10" s="26" t="s">
        <v>97</v>
      </c>
      <c r="J10" s="26"/>
      <c r="K10" s="26"/>
      <c r="L10" s="26"/>
      <c r="M10" s="26"/>
      <c r="N10" s="26"/>
      <c r="O10" s="26"/>
      <c r="P10" s="26"/>
      <c r="Q10" s="23" t="s">
        <v>98</v>
      </c>
      <c r="R10" s="25"/>
      <c r="S10" s="22"/>
    </row>
    <row r="11" spans="1:19" ht="22.5" customHeight="1" x14ac:dyDescent="0.25">
      <c r="A11" s="42">
        <v>45601</v>
      </c>
      <c r="B11" s="43"/>
      <c r="C11" s="43"/>
      <c r="D11" s="44"/>
      <c r="E11" s="45" t="s">
        <v>106</v>
      </c>
      <c r="F11" s="45"/>
      <c r="G11" s="45"/>
      <c r="H11" s="45"/>
      <c r="I11" s="27">
        <v>1</v>
      </c>
      <c r="J11" s="27"/>
      <c r="K11" s="27"/>
      <c r="L11" s="27"/>
      <c r="M11" s="27"/>
      <c r="N11" s="27"/>
      <c r="O11" s="27"/>
      <c r="P11" s="27"/>
      <c r="Q11" s="28" t="s">
        <v>99</v>
      </c>
      <c r="R11" s="30"/>
      <c r="S11" s="9"/>
    </row>
    <row r="13" spans="1:19" s="5" customFormat="1" ht="30" customHeight="1" x14ac:dyDescent="0.25">
      <c r="A13" s="33" t="s">
        <v>14</v>
      </c>
      <c r="B13" s="26" t="s">
        <v>15</v>
      </c>
      <c r="C13" s="26"/>
      <c r="D13" s="26"/>
      <c r="E13" s="26"/>
      <c r="F13" s="26"/>
      <c r="G13" s="33" t="s">
        <v>3</v>
      </c>
      <c r="H13" s="33" t="s">
        <v>4</v>
      </c>
      <c r="I13" s="26" t="s">
        <v>2</v>
      </c>
      <c r="J13" s="26"/>
      <c r="K13" s="26"/>
      <c r="L13" s="26"/>
      <c r="M13" s="26"/>
      <c r="N13" s="26"/>
      <c r="O13" s="26"/>
      <c r="P13" s="33" t="s">
        <v>72</v>
      </c>
      <c r="Q13" s="31" t="s">
        <v>54</v>
      </c>
      <c r="R13" s="33" t="s">
        <v>12</v>
      </c>
      <c r="S13" s="31" t="s">
        <v>13</v>
      </c>
    </row>
    <row r="14" spans="1:19" s="7" customFormat="1" ht="87.75" customHeight="1" x14ac:dyDescent="0.25">
      <c r="A14" s="33"/>
      <c r="B14" s="4" t="s">
        <v>80</v>
      </c>
      <c r="C14" s="4" t="s">
        <v>65</v>
      </c>
      <c r="D14" s="4" t="s">
        <v>57</v>
      </c>
      <c r="E14" s="4" t="s">
        <v>0</v>
      </c>
      <c r="F14" s="4" t="s">
        <v>1</v>
      </c>
      <c r="G14" s="33"/>
      <c r="H14" s="33"/>
      <c r="I14" s="6" t="s">
        <v>5</v>
      </c>
      <c r="J14" s="6" t="s">
        <v>6</v>
      </c>
      <c r="K14" s="6" t="s">
        <v>7</v>
      </c>
      <c r="L14" s="6" t="s">
        <v>8</v>
      </c>
      <c r="M14" s="6" t="s">
        <v>9</v>
      </c>
      <c r="N14" s="6" t="s">
        <v>10</v>
      </c>
      <c r="O14" s="6" t="s">
        <v>11</v>
      </c>
      <c r="P14" s="33"/>
      <c r="Q14" s="32"/>
      <c r="R14" s="33"/>
      <c r="S14" s="32"/>
    </row>
    <row r="15" spans="1:19" ht="30" customHeight="1" x14ac:dyDescent="0.25">
      <c r="A15" s="3">
        <v>1</v>
      </c>
      <c r="B15" s="16" t="s">
        <v>53</v>
      </c>
      <c r="C15" s="12" t="s">
        <v>61</v>
      </c>
      <c r="D15" s="17" t="s">
        <v>58</v>
      </c>
      <c r="E15" s="14" t="s">
        <v>35</v>
      </c>
      <c r="F15" s="14" t="s">
        <v>46</v>
      </c>
      <c r="G15" s="3" t="s">
        <v>23</v>
      </c>
      <c r="H15" s="3" t="s">
        <v>22</v>
      </c>
      <c r="I15" s="13">
        <v>10</v>
      </c>
      <c r="J15" s="13">
        <v>10</v>
      </c>
      <c r="K15" s="13">
        <v>10</v>
      </c>
      <c r="L15" s="13">
        <v>10</v>
      </c>
      <c r="M15" s="13">
        <v>10</v>
      </c>
      <c r="N15" s="13">
        <v>1</v>
      </c>
      <c r="O15" s="13">
        <f>IF(AND(I15&lt;&gt;"",J15&lt;&gt;"",K15&lt;&gt;"",L15&lt;&gt;"",M15&lt;&gt;"",N15&lt;&gt;""),I15*J15*K15*L15*M15*N15,"")</f>
        <v>100000</v>
      </c>
      <c r="P15" s="3" t="str">
        <f>IF(O15&lt;&gt;"",IF(O15&lt;=25000,"Baja",IF(O15&lt;=125000,"Moderada",IF(O15&gt;125000,"Alta",""))),"")</f>
        <v>Moderada</v>
      </c>
      <c r="Q15" s="3" t="s">
        <v>20</v>
      </c>
      <c r="R15" s="3" t="str">
        <f>IF(OR(P15&lt;&gt;"",Q15&lt;&gt;""),IF(AND(P15="Baja",OR(Q15="Si",Q15="N/A")),"No Significativo","Significativo"),"")</f>
        <v>Significativo</v>
      </c>
      <c r="S15" s="3"/>
    </row>
    <row r="16" spans="1:19" ht="64.5" customHeight="1" x14ac:dyDescent="0.25">
      <c r="A16" s="3">
        <f>A15+1</f>
        <v>2</v>
      </c>
      <c r="B16" s="16" t="s">
        <v>53</v>
      </c>
      <c r="C16" s="12" t="s">
        <v>64</v>
      </c>
      <c r="D16" s="17" t="s">
        <v>58</v>
      </c>
      <c r="E16" s="14" t="s">
        <v>36</v>
      </c>
      <c r="F16" s="14" t="s">
        <v>46</v>
      </c>
      <c r="G16" s="3" t="s">
        <v>23</v>
      </c>
      <c r="H16" s="3" t="s">
        <v>22</v>
      </c>
      <c r="I16" s="13">
        <v>10</v>
      </c>
      <c r="J16" s="13">
        <v>10</v>
      </c>
      <c r="K16" s="13">
        <v>10</v>
      </c>
      <c r="L16" s="13">
        <v>10</v>
      </c>
      <c r="M16" s="13">
        <v>10</v>
      </c>
      <c r="N16" s="13">
        <v>10</v>
      </c>
      <c r="O16" s="13">
        <f t="shared" ref="O16:O23" si="0">IF(AND(I16&lt;&gt;"",J16&lt;&gt;"",K16&lt;&gt;"",L16&lt;&gt;"",M16&lt;&gt;"",N16&lt;&gt;""),I16*J16*K16*L16*M16*N16,"")</f>
        <v>1000000</v>
      </c>
      <c r="P16" s="3" t="str">
        <f t="shared" ref="P16:P23" si="1">IF(O16&lt;&gt;"",IF(O16&lt;=25000,"Baja",IF(O16&lt;=125000,"Moderada",IF(O16&gt;125000,"Alta",""))),"")</f>
        <v>Alta</v>
      </c>
      <c r="Q16" s="3" t="s">
        <v>55</v>
      </c>
      <c r="R16" s="3" t="str">
        <f t="shared" ref="R16:R28" si="2">IF(OR(P16&lt;&gt;"",Q16&lt;&gt;""),IF(AND(P16="Baja",OR(Q16="Si",Q16="N/A")),"No Significativo","Significativo"),"")</f>
        <v>Significativo</v>
      </c>
      <c r="S16" s="9"/>
    </row>
    <row r="17" spans="1:19" ht="54" customHeight="1" x14ac:dyDescent="0.25">
      <c r="A17" s="3">
        <f t="shared" ref="A17:A23" si="3">A16+1</f>
        <v>3</v>
      </c>
      <c r="B17" s="16" t="s">
        <v>53</v>
      </c>
      <c r="C17" s="12" t="s">
        <v>73</v>
      </c>
      <c r="D17" s="17" t="s">
        <v>58</v>
      </c>
      <c r="E17" s="14" t="s">
        <v>37</v>
      </c>
      <c r="F17" s="14" t="s">
        <v>43</v>
      </c>
      <c r="G17" s="3" t="s">
        <v>53</v>
      </c>
      <c r="H17" s="3" t="s">
        <v>19</v>
      </c>
      <c r="I17" s="13">
        <v>1</v>
      </c>
      <c r="J17" s="13">
        <v>10</v>
      </c>
      <c r="K17" s="13">
        <v>10</v>
      </c>
      <c r="L17" s="13">
        <v>10</v>
      </c>
      <c r="M17" s="13">
        <v>10</v>
      </c>
      <c r="N17" s="13">
        <v>10</v>
      </c>
      <c r="O17" s="13">
        <f t="shared" si="0"/>
        <v>100000</v>
      </c>
      <c r="P17" s="3" t="str">
        <f t="shared" si="1"/>
        <v>Moderada</v>
      </c>
      <c r="Q17" s="3" t="s">
        <v>55</v>
      </c>
      <c r="R17" s="3" t="str">
        <f t="shared" si="2"/>
        <v>Significativo</v>
      </c>
      <c r="S17" s="9"/>
    </row>
    <row r="18" spans="1:19" ht="30" customHeight="1" x14ac:dyDescent="0.25">
      <c r="A18" s="3">
        <f t="shared" si="3"/>
        <v>4</v>
      </c>
      <c r="B18" s="16" t="s">
        <v>53</v>
      </c>
      <c r="C18" s="12" t="s">
        <v>16</v>
      </c>
      <c r="D18" s="17" t="s">
        <v>58</v>
      </c>
      <c r="E18" s="14" t="s">
        <v>81</v>
      </c>
      <c r="F18" s="14" t="s">
        <v>45</v>
      </c>
      <c r="G18" s="3" t="s">
        <v>23</v>
      </c>
      <c r="H18" s="3" t="s">
        <v>22</v>
      </c>
      <c r="I18" s="13">
        <v>10</v>
      </c>
      <c r="J18" s="13">
        <v>10</v>
      </c>
      <c r="K18" s="13">
        <v>1</v>
      </c>
      <c r="L18" s="13">
        <v>5</v>
      </c>
      <c r="M18" s="13">
        <v>5</v>
      </c>
      <c r="N18" s="13">
        <v>10</v>
      </c>
      <c r="O18" s="13">
        <f t="shared" si="0"/>
        <v>25000</v>
      </c>
      <c r="P18" s="3" t="str">
        <f t="shared" si="1"/>
        <v>Baja</v>
      </c>
      <c r="Q18" s="3" t="s">
        <v>55</v>
      </c>
      <c r="R18" s="3" t="str">
        <f t="shared" si="2"/>
        <v>No Significativo</v>
      </c>
      <c r="S18" s="9"/>
    </row>
    <row r="19" spans="1:19" ht="77.25" customHeight="1" x14ac:dyDescent="0.25">
      <c r="A19" s="3">
        <f t="shared" si="3"/>
        <v>5</v>
      </c>
      <c r="B19" s="16" t="s">
        <v>62</v>
      </c>
      <c r="C19" s="12" t="s">
        <v>68</v>
      </c>
      <c r="D19" s="17" t="s">
        <v>58</v>
      </c>
      <c r="E19" s="14" t="s">
        <v>17</v>
      </c>
      <c r="F19" s="14" t="s">
        <v>21</v>
      </c>
      <c r="G19" s="3" t="s">
        <v>53</v>
      </c>
      <c r="H19" s="3" t="s">
        <v>22</v>
      </c>
      <c r="I19" s="13">
        <v>10</v>
      </c>
      <c r="J19" s="13">
        <v>10</v>
      </c>
      <c r="K19" s="13">
        <v>10</v>
      </c>
      <c r="L19" s="13">
        <v>10</v>
      </c>
      <c r="M19" s="13">
        <v>10</v>
      </c>
      <c r="N19" s="13">
        <v>1</v>
      </c>
      <c r="O19" s="13">
        <f t="shared" si="0"/>
        <v>100000</v>
      </c>
      <c r="P19" s="3" t="str">
        <f t="shared" si="1"/>
        <v>Moderada</v>
      </c>
      <c r="Q19" s="3" t="s">
        <v>20</v>
      </c>
      <c r="R19" s="3" t="str">
        <f t="shared" si="2"/>
        <v>Significativo</v>
      </c>
      <c r="S19" s="9"/>
    </row>
    <row r="20" spans="1:19" ht="28.5" customHeight="1" x14ac:dyDescent="0.25">
      <c r="A20" s="3">
        <f t="shared" si="3"/>
        <v>6</v>
      </c>
      <c r="B20" s="16" t="s">
        <v>53</v>
      </c>
      <c r="C20" s="12" t="s">
        <v>69</v>
      </c>
      <c r="D20" s="17" t="s">
        <v>59</v>
      </c>
      <c r="E20" s="14" t="s">
        <v>38</v>
      </c>
      <c r="F20" s="14" t="s">
        <v>48</v>
      </c>
      <c r="G20" s="3" t="s">
        <v>51</v>
      </c>
      <c r="H20" s="3" t="s">
        <v>22</v>
      </c>
      <c r="I20" s="13">
        <v>10</v>
      </c>
      <c r="J20" s="13">
        <v>10</v>
      </c>
      <c r="K20" s="13">
        <v>10</v>
      </c>
      <c r="L20" s="13">
        <v>5</v>
      </c>
      <c r="M20" s="13">
        <v>5</v>
      </c>
      <c r="N20" s="13">
        <v>1</v>
      </c>
      <c r="O20" s="13">
        <f t="shared" si="0"/>
        <v>25000</v>
      </c>
      <c r="P20" s="3" t="str">
        <f t="shared" si="1"/>
        <v>Baja</v>
      </c>
      <c r="Q20" s="3" t="s">
        <v>20</v>
      </c>
      <c r="R20" s="3" t="str">
        <f t="shared" si="2"/>
        <v>No Significativo</v>
      </c>
      <c r="S20" s="9"/>
    </row>
    <row r="21" spans="1:19" ht="32.25" customHeight="1" x14ac:dyDescent="0.25">
      <c r="A21" s="3">
        <f t="shared" si="3"/>
        <v>7</v>
      </c>
      <c r="B21" s="16" t="s">
        <v>63</v>
      </c>
      <c r="C21" s="12" t="s">
        <v>66</v>
      </c>
      <c r="D21" s="17" t="s">
        <v>59</v>
      </c>
      <c r="E21" s="14" t="s">
        <v>42</v>
      </c>
      <c r="F21" s="14" t="s">
        <v>44</v>
      </c>
      <c r="G21" s="3" t="s">
        <v>52</v>
      </c>
      <c r="H21" s="3" t="s">
        <v>22</v>
      </c>
      <c r="I21" s="13">
        <v>10</v>
      </c>
      <c r="J21" s="13">
        <v>10</v>
      </c>
      <c r="K21" s="13">
        <v>1</v>
      </c>
      <c r="L21" s="13">
        <v>10</v>
      </c>
      <c r="M21" s="13">
        <v>1</v>
      </c>
      <c r="N21" s="13">
        <v>10</v>
      </c>
      <c r="O21" s="13">
        <f t="shared" si="0"/>
        <v>10000</v>
      </c>
      <c r="P21" s="3" t="str">
        <f t="shared" si="1"/>
        <v>Baja</v>
      </c>
      <c r="Q21" s="3" t="s">
        <v>55</v>
      </c>
      <c r="R21" s="3" t="str">
        <f t="shared" si="2"/>
        <v>No Significativo</v>
      </c>
      <c r="S21" s="9"/>
    </row>
    <row r="22" spans="1:19" ht="60" x14ac:dyDescent="0.25">
      <c r="A22" s="3">
        <f t="shared" si="3"/>
        <v>8</v>
      </c>
      <c r="B22" s="16" t="s">
        <v>53</v>
      </c>
      <c r="C22" s="12" t="s">
        <v>70</v>
      </c>
      <c r="D22" s="17" t="s">
        <v>60</v>
      </c>
      <c r="E22" s="14" t="s">
        <v>39</v>
      </c>
      <c r="F22" s="14" t="s">
        <v>50</v>
      </c>
      <c r="G22" s="3" t="s">
        <v>51</v>
      </c>
      <c r="H22" s="3" t="s">
        <v>22</v>
      </c>
      <c r="I22" s="13">
        <v>10</v>
      </c>
      <c r="J22" s="13">
        <v>1</v>
      </c>
      <c r="K22" s="13">
        <v>10</v>
      </c>
      <c r="L22" s="13">
        <v>10</v>
      </c>
      <c r="M22" s="13">
        <v>1</v>
      </c>
      <c r="N22" s="13">
        <v>10</v>
      </c>
      <c r="O22" s="13">
        <f t="shared" si="0"/>
        <v>10000</v>
      </c>
      <c r="P22" s="3" t="str">
        <f t="shared" si="1"/>
        <v>Baja</v>
      </c>
      <c r="Q22" s="3" t="s">
        <v>55</v>
      </c>
      <c r="R22" s="3" t="str">
        <f t="shared" si="2"/>
        <v>No Significativo</v>
      </c>
      <c r="S22" s="9"/>
    </row>
    <row r="23" spans="1:19" ht="43.5" customHeight="1" x14ac:dyDescent="0.25">
      <c r="A23" s="3">
        <f t="shared" si="3"/>
        <v>9</v>
      </c>
      <c r="B23" s="16" t="s">
        <v>67</v>
      </c>
      <c r="C23" s="12" t="s">
        <v>71</v>
      </c>
      <c r="D23" s="17" t="s">
        <v>59</v>
      </c>
      <c r="E23" s="14" t="s">
        <v>41</v>
      </c>
      <c r="F23" s="14" t="s">
        <v>49</v>
      </c>
      <c r="G23" s="3" t="s">
        <v>51</v>
      </c>
      <c r="H23" s="3" t="s">
        <v>22</v>
      </c>
      <c r="I23" s="13">
        <v>10</v>
      </c>
      <c r="J23" s="13">
        <v>1</v>
      </c>
      <c r="K23" s="13">
        <v>10</v>
      </c>
      <c r="L23" s="13">
        <v>10</v>
      </c>
      <c r="M23" s="13">
        <v>1</v>
      </c>
      <c r="N23" s="13">
        <v>10</v>
      </c>
      <c r="O23" s="13">
        <f t="shared" si="0"/>
        <v>10000</v>
      </c>
      <c r="P23" s="3" t="str">
        <f t="shared" si="1"/>
        <v>Baja</v>
      </c>
      <c r="Q23" s="3" t="s">
        <v>55</v>
      </c>
      <c r="R23" s="3" t="str">
        <f t="shared" si="2"/>
        <v>No Significativo</v>
      </c>
      <c r="S23" s="9"/>
    </row>
    <row r="24" spans="1:19" ht="29.25" customHeight="1" x14ac:dyDescent="0.25">
      <c r="A24" s="3">
        <v>10</v>
      </c>
      <c r="B24" s="16" t="s">
        <v>53</v>
      </c>
      <c r="C24" s="9" t="s">
        <v>69</v>
      </c>
      <c r="D24" s="3" t="s">
        <v>58</v>
      </c>
      <c r="E24" s="14" t="s">
        <v>47</v>
      </c>
      <c r="F24" s="14" t="s">
        <v>49</v>
      </c>
      <c r="G24" s="3" t="s">
        <v>51</v>
      </c>
      <c r="H24" s="3" t="s">
        <v>22</v>
      </c>
      <c r="I24" s="13">
        <v>10</v>
      </c>
      <c r="J24" s="13">
        <v>1</v>
      </c>
      <c r="K24" s="13">
        <v>10</v>
      </c>
      <c r="L24" s="13">
        <v>10</v>
      </c>
      <c r="M24" s="13">
        <v>1</v>
      </c>
      <c r="N24" s="13">
        <v>10</v>
      </c>
      <c r="O24" s="13">
        <f t="shared" ref="O24:O28" si="4">IF(AND(I24&lt;&gt;"",J24&lt;&gt;"",K24&lt;&gt;"",L24&lt;&gt;"",M24&lt;&gt;"",N24&lt;&gt;""),I24*J24*K24*L24*M24*N24,"")</f>
        <v>10000</v>
      </c>
      <c r="P24" s="3" t="str">
        <f t="shared" ref="P24:P28" si="5">IF(O24&lt;&gt;"",IF(O24&lt;=25000,"Baja",IF(O24&lt;=125000,"Moderada",IF(O24&gt;125000,"Alta",""))),"")</f>
        <v>Baja</v>
      </c>
      <c r="Q24" s="3" t="s">
        <v>55</v>
      </c>
      <c r="R24" s="3" t="str">
        <f t="shared" si="2"/>
        <v>No Significativo</v>
      </c>
      <c r="S24" s="9"/>
    </row>
    <row r="25" spans="1:19" ht="45" x14ac:dyDescent="0.25">
      <c r="A25" s="3">
        <v>11</v>
      </c>
      <c r="B25" s="16" t="s">
        <v>83</v>
      </c>
      <c r="C25" s="12" t="s">
        <v>85</v>
      </c>
      <c r="D25" s="3" t="s">
        <v>58</v>
      </c>
      <c r="E25" s="14" t="s">
        <v>82</v>
      </c>
      <c r="F25" s="14" t="s">
        <v>84</v>
      </c>
      <c r="G25" s="3" t="s">
        <v>53</v>
      </c>
      <c r="H25" s="3" t="s">
        <v>19</v>
      </c>
      <c r="I25" s="13">
        <v>10</v>
      </c>
      <c r="J25" s="13">
        <v>10</v>
      </c>
      <c r="K25" s="13">
        <v>10</v>
      </c>
      <c r="L25" s="13">
        <v>10</v>
      </c>
      <c r="M25" s="13">
        <v>5</v>
      </c>
      <c r="N25" s="13">
        <v>10</v>
      </c>
      <c r="O25" s="13">
        <f t="shared" si="4"/>
        <v>500000</v>
      </c>
      <c r="P25" s="3" t="str">
        <f t="shared" si="5"/>
        <v>Alta</v>
      </c>
      <c r="Q25" s="3" t="s">
        <v>55</v>
      </c>
      <c r="R25" s="3" t="str">
        <f t="shared" si="2"/>
        <v>Significativo</v>
      </c>
      <c r="S25" s="9"/>
    </row>
    <row r="26" spans="1:19" ht="45" x14ac:dyDescent="0.25">
      <c r="A26" s="3">
        <v>12</v>
      </c>
      <c r="B26" s="16" t="s">
        <v>90</v>
      </c>
      <c r="C26" s="14" t="s">
        <v>94</v>
      </c>
      <c r="D26" s="3" t="s">
        <v>58</v>
      </c>
      <c r="E26" s="14" t="s">
        <v>86</v>
      </c>
      <c r="F26" s="14" t="s">
        <v>87</v>
      </c>
      <c r="G26" s="3" t="s">
        <v>23</v>
      </c>
      <c r="H26" s="3" t="s">
        <v>19</v>
      </c>
      <c r="I26" s="13">
        <v>5</v>
      </c>
      <c r="J26" s="13">
        <v>10</v>
      </c>
      <c r="K26" s="13">
        <v>10</v>
      </c>
      <c r="L26" s="13">
        <v>10</v>
      </c>
      <c r="M26" s="13">
        <v>10</v>
      </c>
      <c r="N26" s="13">
        <v>10</v>
      </c>
      <c r="O26" s="13">
        <f t="shared" si="4"/>
        <v>500000</v>
      </c>
      <c r="P26" s="3" t="str">
        <f t="shared" si="5"/>
        <v>Alta</v>
      </c>
      <c r="Q26" s="3" t="s">
        <v>55</v>
      </c>
      <c r="R26" s="3" t="str">
        <f t="shared" si="2"/>
        <v>Significativo</v>
      </c>
      <c r="S26" s="9"/>
    </row>
    <row r="27" spans="1:19" ht="45" x14ac:dyDescent="0.25">
      <c r="A27" s="3">
        <v>13</v>
      </c>
      <c r="B27" s="16" t="s">
        <v>90</v>
      </c>
      <c r="C27" s="14" t="s">
        <v>94</v>
      </c>
      <c r="D27" s="3" t="s">
        <v>58</v>
      </c>
      <c r="E27" s="14" t="s">
        <v>88</v>
      </c>
      <c r="F27" s="14" t="s">
        <v>89</v>
      </c>
      <c r="G27" s="3" t="s">
        <v>23</v>
      </c>
      <c r="H27" s="3" t="s">
        <v>19</v>
      </c>
      <c r="I27" s="13">
        <v>5</v>
      </c>
      <c r="J27" s="13">
        <v>10</v>
      </c>
      <c r="K27" s="13">
        <v>10</v>
      </c>
      <c r="L27" s="13">
        <v>10</v>
      </c>
      <c r="M27" s="13">
        <v>5</v>
      </c>
      <c r="N27" s="13">
        <v>10</v>
      </c>
      <c r="O27" s="13">
        <f t="shared" si="4"/>
        <v>250000</v>
      </c>
      <c r="P27" s="3" t="str">
        <f t="shared" si="5"/>
        <v>Alta</v>
      </c>
      <c r="Q27" s="3" t="s">
        <v>55</v>
      </c>
      <c r="R27" s="3" t="str">
        <f t="shared" si="2"/>
        <v>Significativo</v>
      </c>
      <c r="S27" s="9"/>
    </row>
    <row r="28" spans="1:19" ht="60" x14ac:dyDescent="0.25">
      <c r="A28" s="3">
        <v>14</v>
      </c>
      <c r="B28" s="16" t="s">
        <v>90</v>
      </c>
      <c r="C28" s="14" t="s">
        <v>93</v>
      </c>
      <c r="D28" s="3" t="s">
        <v>58</v>
      </c>
      <c r="E28" s="14" t="s">
        <v>92</v>
      </c>
      <c r="F28" s="14" t="s">
        <v>91</v>
      </c>
      <c r="G28" s="3" t="s">
        <v>53</v>
      </c>
      <c r="H28" s="3" t="s">
        <v>22</v>
      </c>
      <c r="I28" s="13">
        <v>1</v>
      </c>
      <c r="J28" s="13">
        <v>10</v>
      </c>
      <c r="K28" s="13">
        <v>1</v>
      </c>
      <c r="L28" s="13">
        <v>5</v>
      </c>
      <c r="M28" s="13">
        <v>1</v>
      </c>
      <c r="N28" s="13">
        <v>1</v>
      </c>
      <c r="O28" s="13">
        <f t="shared" si="4"/>
        <v>50</v>
      </c>
      <c r="P28" s="3" t="str">
        <f t="shared" si="5"/>
        <v>Baja</v>
      </c>
      <c r="Q28" s="3" t="s">
        <v>20</v>
      </c>
      <c r="R28" s="3" t="str">
        <f t="shared" si="2"/>
        <v>No Significativo</v>
      </c>
      <c r="S28" s="9"/>
    </row>
  </sheetData>
  <mergeCells count="22">
    <mergeCell ref="A7:S7"/>
    <mergeCell ref="Q10:R10"/>
    <mergeCell ref="S13:S14"/>
    <mergeCell ref="R13:R14"/>
    <mergeCell ref="I13:O13"/>
    <mergeCell ref="B13:F13"/>
    <mergeCell ref="A13:A14"/>
    <mergeCell ref="G13:G14"/>
    <mergeCell ref="H13:H14"/>
    <mergeCell ref="P13:P14"/>
    <mergeCell ref="Q13:Q14"/>
    <mergeCell ref="Q11:R11"/>
    <mergeCell ref="E8:R8"/>
    <mergeCell ref="E9:R9"/>
    <mergeCell ref="A10:D10"/>
    <mergeCell ref="E10:H10"/>
    <mergeCell ref="A8:D8"/>
    <mergeCell ref="I10:P10"/>
    <mergeCell ref="A11:D11"/>
    <mergeCell ref="E11:H11"/>
    <mergeCell ref="I11:P11"/>
    <mergeCell ref="A9:D9"/>
  </mergeCells>
  <conditionalFormatting sqref="E15:E23">
    <cfRule type="duplicateValues" dxfId="7" priority="3"/>
    <cfRule type="duplicateValues" dxfId="6" priority="4"/>
  </conditionalFormatting>
  <conditionalFormatting sqref="R1:R6 R12:R1048576">
    <cfRule type="beginsWith" dxfId="5" priority="1" operator="beginsWith" text="No Significativo">
      <formula>LEFT(R1,LEN("No Significativo"))="No Significativo"</formula>
    </cfRule>
    <cfRule type="beginsWith" dxfId="4" priority="2" operator="beginsWith" text="Significativo">
      <formula>LEFT(R1,LEN("Significativo"))="Significativo"</formula>
    </cfRule>
  </conditionalFormatting>
  <pageMargins left="0.7" right="0.7" top="0.75" bottom="0.75" header="0.3" footer="0.3"/>
  <pageSetup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D215164-05FE-4E50-BF84-415312830725}">
          <x14:formula1>
            <xm:f>Hoja2!$D$2:$D$4</xm:f>
          </x14:formula1>
          <xm:sqref>I15:M28</xm:sqref>
        </x14:dataValidation>
        <x14:dataValidation type="list" allowBlank="1" showInputMessage="1" showErrorMessage="1" xr:uid="{FE0FEC6D-0572-40BB-9789-32AEA270B650}">
          <x14:formula1>
            <xm:f>Hoja2!$E$2:$E$3</xm:f>
          </x14:formula1>
          <xm:sqref>N15:N28</xm:sqref>
        </x14:dataValidation>
        <x14:dataValidation type="list" allowBlank="1" showInputMessage="1" showErrorMessage="1" xr:uid="{659046DB-FE0F-4298-ADC4-D9EAB6CB8C9F}">
          <x14:formula1>
            <xm:f>Hoja2!$F$2:$F$3</xm:f>
          </x14:formula1>
          <xm:sqref>H15:H28</xm:sqref>
        </x14:dataValidation>
        <x14:dataValidation type="list" allowBlank="1" showInputMessage="1" showErrorMessage="1" xr:uid="{6956AA2B-C0AA-4B69-AFD1-501AE46B17F5}">
          <x14:formula1>
            <xm:f>Hoja2!$G$2:$G$4</xm:f>
          </x14:formula1>
          <xm:sqref>Q15:Q28</xm:sqref>
        </x14:dataValidation>
        <x14:dataValidation type="list" allowBlank="1" showInputMessage="1" showErrorMessage="1" xr:uid="{88200685-1A95-4E98-8538-DF5C054BFD68}">
          <x14:formula1>
            <xm:f>Hoja2!$H$2:$H$4</xm:f>
          </x14:formula1>
          <xm:sqref>D15:D28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AB6EE-AD68-4390-920A-DC3CDCE07C8A}">
  <sheetPr>
    <pageSetUpPr fitToPage="1"/>
  </sheetPr>
  <dimension ref="A7:Q28"/>
  <sheetViews>
    <sheetView showGridLines="0" view="pageBreakPreview" topLeftCell="A21" zoomScaleNormal="100" zoomScaleSheetLayoutView="100" workbookViewId="0">
      <selection activeCell="E14" sqref="E14"/>
    </sheetView>
  </sheetViews>
  <sheetFormatPr baseColWidth="10" defaultRowHeight="15" x14ac:dyDescent="0.25"/>
  <cols>
    <col min="1" max="1" width="5.5703125" style="2" customWidth="1"/>
    <col min="2" max="2" width="21" style="20" customWidth="1"/>
    <col min="3" max="4" width="20.7109375" style="2" customWidth="1"/>
    <col min="5" max="5" width="36.5703125" style="15" customWidth="1"/>
    <col min="6" max="6" width="32.85546875" style="15" customWidth="1"/>
    <col min="7" max="17" width="6.42578125" style="2" customWidth="1"/>
  </cols>
  <sheetData>
    <row r="7" spans="1:17" ht="22.5" customHeight="1" x14ac:dyDescent="0.25">
      <c r="A7" s="28" t="s">
        <v>104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</row>
    <row r="8" spans="1:17" ht="22.5" customHeight="1" x14ac:dyDescent="0.25">
      <c r="A8" s="23" t="s">
        <v>101</v>
      </c>
      <c r="B8" s="24"/>
      <c r="C8" s="24"/>
      <c r="D8" s="25"/>
      <c r="E8" s="35" t="s">
        <v>102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</row>
    <row r="9" spans="1:17" ht="22.5" customHeight="1" x14ac:dyDescent="0.25">
      <c r="A9" s="23" t="s">
        <v>100</v>
      </c>
      <c r="B9" s="24"/>
      <c r="C9" s="24"/>
      <c r="D9" s="25"/>
      <c r="E9" s="35" t="s">
        <v>103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</row>
    <row r="10" spans="1:17" ht="22.5" customHeight="1" x14ac:dyDescent="0.25">
      <c r="A10" s="23" t="s">
        <v>95</v>
      </c>
      <c r="B10" s="24"/>
      <c r="C10" s="24"/>
      <c r="D10" s="25"/>
      <c r="E10" s="39" t="s">
        <v>96</v>
      </c>
      <c r="F10" s="40"/>
      <c r="G10" s="41"/>
      <c r="H10" s="26" t="s">
        <v>97</v>
      </c>
      <c r="I10" s="26"/>
      <c r="J10" s="26"/>
      <c r="K10" s="26"/>
      <c r="L10" s="26"/>
      <c r="M10" s="26" t="s">
        <v>98</v>
      </c>
      <c r="N10" s="26"/>
      <c r="O10" s="26"/>
      <c r="P10" s="26"/>
      <c r="Q10" s="26"/>
    </row>
    <row r="11" spans="1:17" ht="22.5" customHeight="1" x14ac:dyDescent="0.25">
      <c r="A11" s="46">
        <v>45601</v>
      </c>
      <c r="B11" s="47"/>
      <c r="C11" s="47"/>
      <c r="D11" s="48"/>
      <c r="E11" s="49" t="s">
        <v>106</v>
      </c>
      <c r="F11" s="50"/>
      <c r="G11" s="51"/>
      <c r="H11" s="27">
        <v>1</v>
      </c>
      <c r="I11" s="27"/>
      <c r="J11" s="27"/>
      <c r="K11" s="27"/>
      <c r="L11" s="27"/>
      <c r="M11" s="27" t="s">
        <v>99</v>
      </c>
      <c r="N11" s="27"/>
      <c r="O11" s="27"/>
      <c r="P11" s="27"/>
      <c r="Q11" s="27"/>
    </row>
    <row r="13" spans="1:17" x14ac:dyDescent="0.25">
      <c r="A13" s="38" t="s">
        <v>105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17" s="7" customFormat="1" ht="125.25" customHeight="1" x14ac:dyDescent="0.25">
      <c r="A14" s="11" t="s">
        <v>14</v>
      </c>
      <c r="B14" s="21" t="s">
        <v>18</v>
      </c>
      <c r="C14" s="11" t="s">
        <v>12</v>
      </c>
      <c r="D14" s="11" t="s">
        <v>72</v>
      </c>
      <c r="E14" s="4" t="s">
        <v>0</v>
      </c>
      <c r="F14" s="4" t="s">
        <v>1</v>
      </c>
      <c r="G14" s="6" t="s">
        <v>26</v>
      </c>
      <c r="H14" s="6" t="s">
        <v>27</v>
      </c>
      <c r="I14" s="6" t="s">
        <v>28</v>
      </c>
      <c r="J14" s="6" t="s">
        <v>29</v>
      </c>
      <c r="K14" s="6" t="s">
        <v>30</v>
      </c>
      <c r="L14" s="6" t="s">
        <v>24</v>
      </c>
      <c r="M14" s="6" t="s">
        <v>31</v>
      </c>
      <c r="N14" s="6" t="s">
        <v>32</v>
      </c>
      <c r="O14" s="6" t="s">
        <v>33</v>
      </c>
      <c r="P14" s="6" t="s">
        <v>25</v>
      </c>
      <c r="Q14" s="6" t="s">
        <v>34</v>
      </c>
    </row>
    <row r="15" spans="1:17" ht="30" customHeight="1" x14ac:dyDescent="0.25">
      <c r="A15" s="3">
        <v>1</v>
      </c>
      <c r="B15" s="18" t="s">
        <v>53</v>
      </c>
      <c r="C15" s="3" t="s">
        <v>74</v>
      </c>
      <c r="D15" s="3" t="s">
        <v>76</v>
      </c>
      <c r="E15" s="14" t="s">
        <v>36</v>
      </c>
      <c r="F15" s="14" t="s">
        <v>46</v>
      </c>
      <c r="G15" s="3" t="s">
        <v>79</v>
      </c>
      <c r="H15" s="3" t="s">
        <v>79</v>
      </c>
      <c r="I15" s="3" t="s">
        <v>79</v>
      </c>
      <c r="J15" s="3" t="s">
        <v>79</v>
      </c>
      <c r="K15" s="3" t="s">
        <v>79</v>
      </c>
      <c r="L15" s="3" t="s">
        <v>79</v>
      </c>
      <c r="M15" s="3" t="s">
        <v>79</v>
      </c>
      <c r="N15" s="3" t="s">
        <v>79</v>
      </c>
      <c r="O15" s="3" t="s">
        <v>79</v>
      </c>
      <c r="P15" s="3" t="s">
        <v>79</v>
      </c>
      <c r="Q15" s="3" t="s">
        <v>79</v>
      </c>
    </row>
    <row r="16" spans="1:17" ht="50.25" customHeight="1" x14ac:dyDescent="0.25">
      <c r="A16" s="3">
        <v>2</v>
      </c>
      <c r="B16" s="18" t="s">
        <v>53</v>
      </c>
      <c r="C16" s="3" t="s">
        <v>74</v>
      </c>
      <c r="D16" s="3" t="s">
        <v>75</v>
      </c>
      <c r="E16" s="14" t="s">
        <v>35</v>
      </c>
      <c r="F16" s="14" t="s">
        <v>46</v>
      </c>
      <c r="G16" s="3" t="s">
        <v>79</v>
      </c>
      <c r="H16" s="3" t="s">
        <v>79</v>
      </c>
      <c r="I16" s="3" t="s">
        <v>79</v>
      </c>
      <c r="J16" s="3" t="s">
        <v>79</v>
      </c>
      <c r="K16" s="3" t="s">
        <v>79</v>
      </c>
      <c r="L16" s="3" t="s">
        <v>79</v>
      </c>
      <c r="M16" s="3" t="s">
        <v>79</v>
      </c>
      <c r="N16" s="3" t="s">
        <v>79</v>
      </c>
      <c r="O16" s="3" t="s">
        <v>79</v>
      </c>
      <c r="P16" s="3" t="s">
        <v>79</v>
      </c>
      <c r="Q16" s="3" t="s">
        <v>79</v>
      </c>
    </row>
    <row r="17" spans="1:17" ht="54" customHeight="1" x14ac:dyDescent="0.25">
      <c r="A17" s="3">
        <v>3</v>
      </c>
      <c r="B17" s="18" t="s">
        <v>53</v>
      </c>
      <c r="C17" s="3" t="s">
        <v>74</v>
      </c>
      <c r="D17" s="3" t="s">
        <v>75</v>
      </c>
      <c r="E17" s="14" t="s">
        <v>37</v>
      </c>
      <c r="F17" s="14" t="s">
        <v>43</v>
      </c>
      <c r="G17" s="3" t="s">
        <v>79</v>
      </c>
      <c r="H17" s="3" t="s">
        <v>79</v>
      </c>
      <c r="I17" s="3" t="s">
        <v>79</v>
      </c>
      <c r="J17" s="3" t="s">
        <v>79</v>
      </c>
      <c r="K17" s="3" t="s">
        <v>79</v>
      </c>
      <c r="L17" s="3" t="s">
        <v>79</v>
      </c>
      <c r="M17" s="3" t="s">
        <v>79</v>
      </c>
      <c r="N17" s="3" t="s">
        <v>79</v>
      </c>
      <c r="O17" s="3" t="s">
        <v>79</v>
      </c>
      <c r="P17" s="3" t="s">
        <v>79</v>
      </c>
      <c r="Q17" s="3" t="s">
        <v>79</v>
      </c>
    </row>
    <row r="18" spans="1:17" ht="30" customHeight="1" x14ac:dyDescent="0.25">
      <c r="A18" s="3">
        <v>4</v>
      </c>
      <c r="B18" s="18" t="s">
        <v>62</v>
      </c>
      <c r="C18" s="3" t="s">
        <v>74</v>
      </c>
      <c r="D18" s="3" t="s">
        <v>75</v>
      </c>
      <c r="E18" s="14" t="s">
        <v>17</v>
      </c>
      <c r="F18" s="14" t="s">
        <v>21</v>
      </c>
      <c r="G18" s="3"/>
      <c r="H18" s="3" t="s">
        <v>79</v>
      </c>
      <c r="I18" s="3"/>
      <c r="J18" s="3"/>
      <c r="K18" s="3" t="s">
        <v>79</v>
      </c>
      <c r="L18" s="3"/>
      <c r="M18" s="3" t="s">
        <v>79</v>
      </c>
      <c r="N18" s="3"/>
      <c r="O18" s="3"/>
      <c r="P18" s="3"/>
      <c r="Q18" s="3"/>
    </row>
    <row r="19" spans="1:17" ht="30" customHeight="1" x14ac:dyDescent="0.25">
      <c r="A19" s="3">
        <v>5</v>
      </c>
      <c r="B19" s="18" t="s">
        <v>83</v>
      </c>
      <c r="C19" s="3" t="s">
        <v>74</v>
      </c>
      <c r="D19" s="3" t="s">
        <v>76</v>
      </c>
      <c r="E19" s="14" t="s">
        <v>82</v>
      </c>
      <c r="F19" s="14" t="s">
        <v>84</v>
      </c>
      <c r="G19" s="3" t="s">
        <v>79</v>
      </c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30" customHeight="1" x14ac:dyDescent="0.25">
      <c r="A20" s="3">
        <v>6</v>
      </c>
      <c r="B20" s="18" t="s">
        <v>90</v>
      </c>
      <c r="C20" s="3" t="s">
        <v>74</v>
      </c>
      <c r="D20" s="3" t="s">
        <v>76</v>
      </c>
      <c r="E20" s="14" t="s">
        <v>86</v>
      </c>
      <c r="F20" s="14" t="s">
        <v>87</v>
      </c>
      <c r="G20" s="3"/>
      <c r="H20" s="3"/>
      <c r="I20" s="3"/>
      <c r="J20" s="3"/>
      <c r="K20" s="3"/>
      <c r="L20" s="3"/>
      <c r="M20" s="3" t="s">
        <v>79</v>
      </c>
      <c r="N20" s="3"/>
      <c r="O20" s="3"/>
      <c r="P20" s="3"/>
      <c r="Q20" s="3"/>
    </row>
    <row r="21" spans="1:17" ht="30" customHeight="1" x14ac:dyDescent="0.25">
      <c r="A21" s="3">
        <v>7</v>
      </c>
      <c r="B21" s="18" t="s">
        <v>90</v>
      </c>
      <c r="C21" s="3" t="s">
        <v>74</v>
      </c>
      <c r="D21" s="3" t="s">
        <v>76</v>
      </c>
      <c r="E21" s="14" t="s">
        <v>88</v>
      </c>
      <c r="F21" s="14" t="s">
        <v>89</v>
      </c>
      <c r="G21" s="3"/>
      <c r="H21" s="3"/>
      <c r="I21" s="3"/>
      <c r="J21" s="3"/>
      <c r="K21" s="3"/>
      <c r="L21" s="3"/>
      <c r="M21" s="3" t="s">
        <v>79</v>
      </c>
      <c r="N21" s="3"/>
      <c r="O21" s="3"/>
      <c r="P21" s="3"/>
      <c r="Q21" s="3"/>
    </row>
    <row r="22" spans="1:17" x14ac:dyDescent="0.25">
      <c r="A22" s="3">
        <v>8</v>
      </c>
      <c r="B22" s="18" t="s">
        <v>53</v>
      </c>
      <c r="C22" s="3" t="s">
        <v>78</v>
      </c>
      <c r="D22" s="3" t="s">
        <v>77</v>
      </c>
      <c r="E22" s="14" t="s">
        <v>40</v>
      </c>
      <c r="F22" s="14" t="s">
        <v>45</v>
      </c>
      <c r="G22" s="3" t="s">
        <v>79</v>
      </c>
      <c r="H22" s="3" t="s">
        <v>79</v>
      </c>
      <c r="I22" s="3" t="s">
        <v>79</v>
      </c>
      <c r="J22" s="3" t="s">
        <v>79</v>
      </c>
      <c r="K22" s="3" t="s">
        <v>79</v>
      </c>
      <c r="L22" s="3" t="s">
        <v>79</v>
      </c>
      <c r="M22" s="3" t="s">
        <v>79</v>
      </c>
      <c r="N22" s="3" t="s">
        <v>79</v>
      </c>
      <c r="O22" s="3" t="s">
        <v>79</v>
      </c>
      <c r="P22" s="3" t="s">
        <v>79</v>
      </c>
      <c r="Q22" s="3" t="s">
        <v>79</v>
      </c>
    </row>
    <row r="23" spans="1:17" ht="22.5" customHeight="1" x14ac:dyDescent="0.25">
      <c r="A23" s="3">
        <v>9</v>
      </c>
      <c r="B23" s="18" t="s">
        <v>53</v>
      </c>
      <c r="C23" s="3" t="s">
        <v>78</v>
      </c>
      <c r="D23" s="3" t="s">
        <v>77</v>
      </c>
      <c r="E23" s="14" t="s">
        <v>38</v>
      </c>
      <c r="F23" s="14" t="s">
        <v>48</v>
      </c>
      <c r="G23" s="3" t="s">
        <v>79</v>
      </c>
      <c r="H23" s="3" t="s">
        <v>79</v>
      </c>
      <c r="I23" s="3" t="s">
        <v>79</v>
      </c>
      <c r="J23" s="3" t="s">
        <v>79</v>
      </c>
      <c r="K23" s="3" t="s">
        <v>79</v>
      </c>
      <c r="L23" s="3" t="s">
        <v>79</v>
      </c>
      <c r="M23" s="3" t="s">
        <v>79</v>
      </c>
      <c r="N23" s="3" t="s">
        <v>79</v>
      </c>
      <c r="O23" s="3" t="s">
        <v>79</v>
      </c>
      <c r="P23" s="3" t="s">
        <v>79</v>
      </c>
      <c r="Q23" s="3" t="s">
        <v>79</v>
      </c>
    </row>
    <row r="24" spans="1:17" ht="32.25" customHeight="1" x14ac:dyDescent="0.25">
      <c r="A24" s="3">
        <v>10</v>
      </c>
      <c r="B24" s="18" t="s">
        <v>63</v>
      </c>
      <c r="C24" s="3" t="s">
        <v>78</v>
      </c>
      <c r="D24" s="3" t="s">
        <v>77</v>
      </c>
      <c r="E24" s="14" t="s">
        <v>42</v>
      </c>
      <c r="F24" s="14" t="s">
        <v>44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11</v>
      </c>
      <c r="B25" s="18" t="s">
        <v>53</v>
      </c>
      <c r="C25" s="3" t="s">
        <v>78</v>
      </c>
      <c r="D25" s="3" t="s">
        <v>77</v>
      </c>
      <c r="E25" s="14" t="s">
        <v>39</v>
      </c>
      <c r="F25" s="14" t="s">
        <v>50</v>
      </c>
      <c r="G25" s="3" t="s">
        <v>79</v>
      </c>
      <c r="H25" s="3" t="s">
        <v>79</v>
      </c>
      <c r="I25" s="3" t="s">
        <v>79</v>
      </c>
      <c r="J25" s="3" t="s">
        <v>79</v>
      </c>
      <c r="K25" s="3" t="s">
        <v>79</v>
      </c>
      <c r="L25" s="3" t="s">
        <v>79</v>
      </c>
      <c r="M25" s="3" t="s">
        <v>79</v>
      </c>
      <c r="N25" s="3" t="s">
        <v>79</v>
      </c>
      <c r="O25" s="3" t="s">
        <v>79</v>
      </c>
      <c r="P25" s="3" t="s">
        <v>79</v>
      </c>
      <c r="Q25" s="3" t="s">
        <v>79</v>
      </c>
    </row>
    <row r="26" spans="1:17" ht="43.5" customHeight="1" x14ac:dyDescent="0.25">
      <c r="A26" s="3">
        <v>12</v>
      </c>
      <c r="B26" s="18" t="s">
        <v>67</v>
      </c>
      <c r="C26" s="3" t="s">
        <v>78</v>
      </c>
      <c r="D26" s="3" t="s">
        <v>77</v>
      </c>
      <c r="E26" s="14" t="s">
        <v>41</v>
      </c>
      <c r="F26" s="14" t="s">
        <v>49</v>
      </c>
      <c r="G26" s="3"/>
      <c r="H26" s="3" t="s">
        <v>79</v>
      </c>
      <c r="I26" s="3"/>
      <c r="J26" s="3"/>
      <c r="K26" s="3"/>
      <c r="L26" s="3"/>
      <c r="M26" s="3" t="s">
        <v>79</v>
      </c>
      <c r="N26" s="3"/>
      <c r="O26" s="3"/>
      <c r="P26" s="3"/>
      <c r="Q26" s="3"/>
    </row>
    <row r="27" spans="1:17" ht="29.25" customHeight="1" x14ac:dyDescent="0.25">
      <c r="A27" s="3">
        <v>13</v>
      </c>
      <c r="B27" s="18" t="s">
        <v>53</v>
      </c>
      <c r="C27" s="3" t="s">
        <v>78</v>
      </c>
      <c r="D27" s="3" t="s">
        <v>77</v>
      </c>
      <c r="E27" s="14" t="s">
        <v>47</v>
      </c>
      <c r="F27" s="14" t="s">
        <v>49</v>
      </c>
      <c r="G27" s="3" t="s">
        <v>79</v>
      </c>
      <c r="H27" s="3" t="s">
        <v>79</v>
      </c>
      <c r="I27" s="3" t="s">
        <v>79</v>
      </c>
      <c r="J27" s="3" t="s">
        <v>79</v>
      </c>
      <c r="K27" s="3" t="s">
        <v>79</v>
      </c>
      <c r="L27" s="3" t="s">
        <v>79</v>
      </c>
      <c r="M27" s="3" t="s">
        <v>79</v>
      </c>
      <c r="N27" s="3" t="s">
        <v>79</v>
      </c>
      <c r="O27" s="3" t="s">
        <v>79</v>
      </c>
      <c r="P27" s="3" t="s">
        <v>79</v>
      </c>
      <c r="Q27" s="3" t="s">
        <v>79</v>
      </c>
    </row>
    <row r="28" spans="1:17" ht="45" x14ac:dyDescent="0.25">
      <c r="A28" s="3">
        <v>14</v>
      </c>
      <c r="B28" s="18" t="s">
        <v>90</v>
      </c>
      <c r="C28" s="3" t="s">
        <v>78</v>
      </c>
      <c r="D28" s="3" t="s">
        <v>77</v>
      </c>
      <c r="E28" s="14" t="s">
        <v>92</v>
      </c>
      <c r="F28" s="14" t="s">
        <v>91</v>
      </c>
      <c r="G28" s="3"/>
      <c r="H28" s="3"/>
      <c r="I28" s="3"/>
      <c r="J28" s="3"/>
      <c r="K28" s="3"/>
      <c r="L28" s="3"/>
      <c r="M28" s="3" t="s">
        <v>79</v>
      </c>
      <c r="N28" s="3"/>
      <c r="O28" s="3"/>
      <c r="P28" s="3"/>
      <c r="Q28" s="3"/>
    </row>
  </sheetData>
  <mergeCells count="14">
    <mergeCell ref="E8:Q8"/>
    <mergeCell ref="A7:Q7"/>
    <mergeCell ref="A13:Q13"/>
    <mergeCell ref="A11:D11"/>
    <mergeCell ref="M10:Q10"/>
    <mergeCell ref="M11:Q11"/>
    <mergeCell ref="H11:L11"/>
    <mergeCell ref="H10:L10"/>
    <mergeCell ref="E10:G10"/>
    <mergeCell ref="E11:G11"/>
    <mergeCell ref="A8:D8"/>
    <mergeCell ref="A9:D9"/>
    <mergeCell ref="A10:D10"/>
    <mergeCell ref="E9:Q9"/>
  </mergeCells>
  <conditionalFormatting sqref="C1:C6 C12 C14:C1048576">
    <cfRule type="beginsWith" dxfId="3" priority="1" operator="beginsWith" text="No Significativo">
      <formula>LEFT(C1,LEN("No Significativo"))="No Significativo"</formula>
    </cfRule>
    <cfRule type="beginsWith" dxfId="2" priority="2" operator="beginsWith" text="Significativo">
      <formula>LEFT(C1,LEN("Significativo"))="Significativo"</formula>
    </cfRule>
  </conditionalFormatting>
  <conditionalFormatting sqref="E15:E18 E22:E26">
    <cfRule type="duplicateValues" dxfId="1" priority="3"/>
    <cfRule type="duplicateValues" dxfId="0" priority="4"/>
  </conditionalFormatting>
  <pageMargins left="0.7" right="0.7" top="0.75" bottom="0.75" header="0.3" footer="0.3"/>
  <pageSetup scale="58" orientation="landscape" r:id="rId1"/>
  <colBreaks count="1" manualBreakCount="1">
    <brk id="17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MIAVIA</vt:lpstr>
      <vt:lpstr>Resumen</vt:lpstr>
      <vt:lpstr>MIAVIA!Área_de_impresión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Arevalo</dc:creator>
  <cp:lastModifiedBy>Santiago Arevalo</cp:lastModifiedBy>
  <cp:lastPrinted>2024-10-15T00:43:16Z</cp:lastPrinted>
  <dcterms:created xsi:type="dcterms:W3CDTF">2024-09-05T02:53:17Z</dcterms:created>
  <dcterms:modified xsi:type="dcterms:W3CDTF">2024-11-18T04:00:40Z</dcterms:modified>
</cp:coreProperties>
</file>