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Mi unidad\CGN\7. Ambiente y seguridad\Peligros\2021\"/>
    </mc:Choice>
  </mc:AlternateContent>
  <bookViews>
    <workbookView xWindow="-105" yWindow="-105" windowWidth="19425" windowHeight="10425" activeTab="4"/>
  </bookViews>
  <sheets>
    <sheet name="PISO 3" sheetId="31" r:id="rId1"/>
    <sheet name="PISO 15" sheetId="32" r:id="rId2"/>
    <sheet name="MISIÓN" sheetId="26" r:id="rId3"/>
    <sheet name="TERCEROS" sheetId="27" r:id="rId4"/>
    <sheet name="VISITANTES" sheetId="21" r:id="rId5"/>
    <sheet name="ZONAS COMUNES" sheetId="25" r:id="rId6"/>
    <sheet name="TRABAJO EN CASA " sheetId="33" r:id="rId7"/>
    <sheet name="CAMBIOS" sheetId="5" r:id="rId8"/>
  </sheets>
  <definedNames>
    <definedName name="_xlnm._FilterDatabase" localSheetId="1" hidden="1">'PISO 15'!$G$7:$L$30</definedName>
    <definedName name="_xlnm._FilterDatabase" localSheetId="0" hidden="1">'PISO 3'!$G$7:$G$51</definedName>
    <definedName name="_xlnm.Print_Area" localSheetId="7">CAMBIOS!$F$2:$L$14</definedName>
    <definedName name="_xlnm.Print_Area" localSheetId="2">MISIÓN!$B$1:$AJ$20</definedName>
    <definedName name="_xlnm.Print_Area" localSheetId="1">'PISO 15'!$B$2:$AJ$49</definedName>
    <definedName name="_xlnm.Print_Area" localSheetId="0">'PISO 3'!$B$2:$AJ$52</definedName>
    <definedName name="_xlnm.Print_Area" localSheetId="3">TERCEROS!$B$1:$AJ$15</definedName>
    <definedName name="_xlnm.Print_Area" localSheetId="4">VISITANTES!$B$1:$AI$15</definedName>
    <definedName name="_xlnm.Print_Area" localSheetId="5">'ZONAS COMUNES'!$B$2:$AJ$13</definedName>
    <definedName name="_xlnm.Print_Titles" localSheetId="1">'PISO 15'!$1:$7</definedName>
    <definedName name="_xlnm.Print_Titles" localSheetId="0">'PISO 3'!$1:$7</definedName>
    <definedName name="_xlnm.Print_Titles" localSheetId="5">'ZONAS COMUNES'!$3:$7</definedName>
  </definedNames>
  <calcPr calcId="162913"/>
</workbook>
</file>

<file path=xl/calcChain.xml><?xml version="1.0" encoding="utf-8"?>
<calcChain xmlns="http://schemas.openxmlformats.org/spreadsheetml/2006/main">
  <c r="AM18" i="33" l="1"/>
  <c r="AC18" i="33"/>
  <c r="AF18" i="33" s="1"/>
  <c r="AH18" i="33" s="1"/>
  <c r="O18" i="33"/>
  <c r="P18" i="33" s="1"/>
  <c r="AM17" i="33"/>
  <c r="AC17" i="33"/>
  <c r="AF17" i="33" s="1"/>
  <c r="AH17" i="33" s="1"/>
  <c r="O17" i="33"/>
  <c r="P17" i="33" s="1"/>
  <c r="AM15" i="33"/>
  <c r="AC15" i="33"/>
  <c r="AD15" i="33" s="1"/>
  <c r="O15" i="33"/>
  <c r="R15" i="33" s="1"/>
  <c r="R17" i="33" l="1"/>
  <c r="S17" i="33" s="1"/>
  <c r="AF15" i="33"/>
  <c r="AH15" i="33" s="1"/>
  <c r="AD18" i="33"/>
  <c r="AD17" i="33"/>
  <c r="R18" i="33"/>
  <c r="AG18" i="33"/>
  <c r="AG17" i="33"/>
  <c r="S15" i="33"/>
  <c r="T15" i="33"/>
  <c r="AG15" i="33"/>
  <c r="P15" i="33"/>
  <c r="T17" i="33" l="1"/>
  <c r="T18" i="33"/>
  <c r="S18" i="33"/>
  <c r="AM9" i="33"/>
  <c r="AB9" i="33"/>
  <c r="AC9" i="33" s="1"/>
  <c r="O9" i="33"/>
  <c r="R9" i="33" s="1"/>
  <c r="S9" i="33" l="1"/>
  <c r="T9" i="33"/>
  <c r="AD9" i="33"/>
  <c r="AF9" i="33"/>
  <c r="P9" i="33"/>
  <c r="AH9" i="33" l="1"/>
  <c r="AG9" i="33"/>
  <c r="AM16" i="33" l="1"/>
  <c r="AC16" i="33"/>
  <c r="AD16" i="33" s="1"/>
  <c r="O16" i="33"/>
  <c r="P16" i="33" s="1"/>
  <c r="AM14" i="33"/>
  <c r="AB14" i="33"/>
  <c r="AC14" i="33" s="1"/>
  <c r="O14" i="33"/>
  <c r="P14" i="33" s="1"/>
  <c r="AM13" i="33"/>
  <c r="AB13" i="33"/>
  <c r="AC13" i="33" s="1"/>
  <c r="AD13" i="33" s="1"/>
  <c r="O13" i="33"/>
  <c r="P13" i="33" s="1"/>
  <c r="AM12" i="33"/>
  <c r="AB12" i="33"/>
  <c r="AC12" i="33" s="1"/>
  <c r="O12" i="33"/>
  <c r="P12" i="33" s="1"/>
  <c r="AM11" i="33"/>
  <c r="AB11" i="33"/>
  <c r="AC11" i="33" s="1"/>
  <c r="AD11" i="33" s="1"/>
  <c r="O11" i="33"/>
  <c r="P11" i="33" s="1"/>
  <c r="AM10" i="33"/>
  <c r="AC10" i="33"/>
  <c r="AF10" i="33" s="1"/>
  <c r="O10" i="33"/>
  <c r="P10" i="33" s="1"/>
  <c r="AM8" i="33"/>
  <c r="AB8" i="33"/>
  <c r="AC8" i="33" s="1"/>
  <c r="AD8" i="33" s="1"/>
  <c r="O8" i="33"/>
  <c r="P8" i="33" s="1"/>
  <c r="R14" i="33" l="1"/>
  <c r="R16" i="33"/>
  <c r="T16" i="33" s="1"/>
  <c r="R12" i="33"/>
  <c r="AD12" i="33"/>
  <c r="AF12" i="33"/>
  <c r="AG12" i="33" s="1"/>
  <c r="AH10" i="33"/>
  <c r="AG10" i="33"/>
  <c r="AD14" i="33"/>
  <c r="AF14" i="33"/>
  <c r="AG14" i="33" s="1"/>
  <c r="AD10" i="33"/>
  <c r="R11" i="33"/>
  <c r="S11" i="33" s="1"/>
  <c r="R13" i="33"/>
  <c r="S13" i="33" s="1"/>
  <c r="AF16" i="33"/>
  <c r="AG16" i="33" s="1"/>
  <c r="R8" i="33"/>
  <c r="AF8" i="33"/>
  <c r="R10" i="33"/>
  <c r="AF11" i="33"/>
  <c r="AF13" i="33"/>
  <c r="AH16" i="33" l="1"/>
  <c r="T13" i="33"/>
  <c r="S16" i="33"/>
  <c r="AH14" i="33"/>
  <c r="S12" i="33"/>
  <c r="T12" i="33"/>
  <c r="S14" i="33"/>
  <c r="T14" i="33"/>
  <c r="AH12" i="33"/>
  <c r="T11" i="33"/>
  <c r="AG13" i="33"/>
  <c r="AH13" i="33"/>
  <c r="AG8" i="33"/>
  <c r="AH8" i="33"/>
  <c r="AG11" i="33"/>
  <c r="AH11" i="33"/>
  <c r="S10" i="33"/>
  <c r="T10" i="33"/>
  <c r="S8" i="33"/>
  <c r="T8" i="33"/>
  <c r="AN51" i="31" l="1"/>
  <c r="AN50" i="31"/>
  <c r="AN49" i="31"/>
  <c r="AN48" i="31"/>
  <c r="AN47" i="31"/>
  <c r="AN46" i="31"/>
  <c r="AN45" i="31"/>
  <c r="AN44" i="31"/>
  <c r="AN43" i="31"/>
  <c r="AN42" i="31"/>
  <c r="AN41" i="31"/>
  <c r="AN40" i="31"/>
  <c r="AN39" i="31"/>
  <c r="AN38" i="31"/>
  <c r="AN37" i="31"/>
  <c r="AN36" i="31"/>
  <c r="AN35" i="31"/>
  <c r="AN34" i="31"/>
  <c r="AN33" i="31"/>
  <c r="AN32" i="31"/>
  <c r="AN31" i="31"/>
  <c r="AN30" i="31"/>
  <c r="AN29" i="31"/>
  <c r="AN28" i="31"/>
  <c r="AN27" i="31"/>
  <c r="AN26" i="31"/>
  <c r="AN25" i="31"/>
  <c r="AN24" i="31"/>
  <c r="AN23" i="31"/>
  <c r="AN22" i="31"/>
  <c r="AN21" i="31"/>
  <c r="AN20" i="31"/>
  <c r="AN19" i="31"/>
  <c r="AN18" i="31"/>
  <c r="AN17" i="31"/>
  <c r="AN16" i="31"/>
  <c r="AN15" i="31"/>
  <c r="AN14" i="31"/>
  <c r="AN13" i="31"/>
  <c r="AN12" i="31"/>
  <c r="AN11" i="31"/>
  <c r="AN10" i="31"/>
  <c r="AN9" i="31"/>
  <c r="AN8" i="31"/>
  <c r="AB15" i="27" l="1"/>
  <c r="AC15" i="27" s="1"/>
  <c r="P15" i="27"/>
  <c r="O15" i="27"/>
  <c r="R15" i="27" s="1"/>
  <c r="AC13" i="25"/>
  <c r="AF13" i="25" s="1"/>
  <c r="O13" i="25"/>
  <c r="P13" i="25" s="1"/>
  <c r="AC14" i="21"/>
  <c r="AF14" i="21" s="1"/>
  <c r="O14" i="21"/>
  <c r="P14" i="21" s="1"/>
  <c r="AC13" i="21"/>
  <c r="AF13" i="21" s="1"/>
  <c r="O13" i="21"/>
  <c r="P13" i="21" s="1"/>
  <c r="AC12" i="21"/>
  <c r="AF12" i="21" s="1"/>
  <c r="O12" i="21"/>
  <c r="P12" i="21" s="1"/>
  <c r="AD13" i="21" l="1"/>
  <c r="T15" i="27"/>
  <c r="S15" i="27"/>
  <c r="AF15" i="27"/>
  <c r="AD15" i="27"/>
  <c r="AD13" i="25"/>
  <c r="AH13" i="25"/>
  <c r="AG13" i="25"/>
  <c r="R13" i="25"/>
  <c r="AD12" i="21"/>
  <c r="AD14" i="21"/>
  <c r="AH12" i="21"/>
  <c r="AG12" i="21"/>
  <c r="AH14" i="21"/>
  <c r="AG14" i="21"/>
  <c r="AH13" i="21"/>
  <c r="AG13" i="21"/>
  <c r="R12" i="21"/>
  <c r="R13" i="21"/>
  <c r="R14" i="21"/>
  <c r="AH15" i="27" l="1"/>
  <c r="AG15" i="27"/>
  <c r="S13" i="25"/>
  <c r="T13" i="25"/>
  <c r="S14" i="21"/>
  <c r="T14" i="21"/>
  <c r="S12" i="21"/>
  <c r="T12" i="21"/>
  <c r="S13" i="21"/>
  <c r="T13" i="21"/>
  <c r="AB19" i="26" l="1"/>
  <c r="AC19" i="26" s="1"/>
  <c r="O19" i="26"/>
  <c r="R19" i="26" s="1"/>
  <c r="AB18" i="26"/>
  <c r="AC18" i="26" s="1"/>
  <c r="AF18" i="26" s="1"/>
  <c r="O18" i="26"/>
  <c r="R18" i="26" s="1"/>
  <c r="AB17" i="26"/>
  <c r="AC17" i="26" s="1"/>
  <c r="O17" i="26"/>
  <c r="R17" i="26" s="1"/>
  <c r="AC16" i="26"/>
  <c r="AF16" i="26" s="1"/>
  <c r="O16" i="26"/>
  <c r="P16" i="26" s="1"/>
  <c r="AC15" i="26"/>
  <c r="AF15" i="26" s="1"/>
  <c r="O15" i="26"/>
  <c r="P15" i="26" s="1"/>
  <c r="AC28" i="32"/>
  <c r="AF28" i="32" s="1"/>
  <c r="O28" i="32"/>
  <c r="P28" i="32" s="1"/>
  <c r="P19" i="26" l="1"/>
  <c r="T19" i="26"/>
  <c r="S19" i="26"/>
  <c r="AF19" i="26"/>
  <c r="AD19" i="26"/>
  <c r="AD16" i="26"/>
  <c r="P17" i="26"/>
  <c r="S17" i="26"/>
  <c r="T17" i="26"/>
  <c r="AD17" i="26"/>
  <c r="AF17" i="26"/>
  <c r="T18" i="26"/>
  <c r="S18" i="26"/>
  <c r="AH18" i="26"/>
  <c r="AG18" i="26"/>
  <c r="P18" i="26"/>
  <c r="AD18" i="26"/>
  <c r="AD15" i="26"/>
  <c r="AH15" i="26"/>
  <c r="AG15" i="26"/>
  <c r="AH16" i="26"/>
  <c r="AG16" i="26"/>
  <c r="R15" i="26"/>
  <c r="T15" i="26" s="1"/>
  <c r="R16" i="26"/>
  <c r="AD28" i="32"/>
  <c r="AH28" i="32"/>
  <c r="AG28" i="32"/>
  <c r="R28" i="32"/>
  <c r="AH19" i="26" l="1"/>
  <c r="AG19" i="26"/>
  <c r="AG17" i="26"/>
  <c r="AH17" i="26"/>
  <c r="S16" i="26"/>
  <c r="T16" i="26"/>
  <c r="S15" i="26"/>
  <c r="S28" i="32"/>
  <c r="T28" i="32"/>
  <c r="AC51" i="31" l="1"/>
  <c r="AF51" i="31" s="1"/>
  <c r="O51" i="31"/>
  <c r="P51" i="31" s="1"/>
  <c r="AB50" i="31"/>
  <c r="AC50" i="31" s="1"/>
  <c r="O50" i="31"/>
  <c r="R50" i="31" s="1"/>
  <c r="AC45" i="31"/>
  <c r="AF45" i="31" s="1"/>
  <c r="O45" i="31"/>
  <c r="P45" i="31" s="1"/>
  <c r="AC48" i="31"/>
  <c r="AF48" i="31" s="1"/>
  <c r="O48" i="31"/>
  <c r="P48" i="31" s="1"/>
  <c r="AC46" i="31"/>
  <c r="AF46" i="31" s="1"/>
  <c r="O46" i="31"/>
  <c r="P46" i="31" s="1"/>
  <c r="AC49" i="31"/>
  <c r="AF49" i="31" s="1"/>
  <c r="O49" i="31"/>
  <c r="P49" i="31" s="1"/>
  <c r="AC43" i="31"/>
  <c r="AF43" i="31" s="1"/>
  <c r="O43" i="31"/>
  <c r="P43" i="31" s="1"/>
  <c r="P50" i="31" l="1"/>
  <c r="AD51" i="31"/>
  <c r="T50" i="31"/>
  <c r="S50" i="31"/>
  <c r="AF50" i="31"/>
  <c r="AD50" i="31"/>
  <c r="AH51" i="31"/>
  <c r="AG51" i="31"/>
  <c r="R51" i="31"/>
  <c r="AD45" i="31"/>
  <c r="AH45" i="31"/>
  <c r="AG45" i="31"/>
  <c r="R45" i="31"/>
  <c r="AD46" i="31"/>
  <c r="AD48" i="31"/>
  <c r="AH48" i="31"/>
  <c r="AG48" i="31"/>
  <c r="R48" i="31"/>
  <c r="AD49" i="31"/>
  <c r="AH46" i="31"/>
  <c r="AG46" i="31"/>
  <c r="R46" i="31"/>
  <c r="AH49" i="31"/>
  <c r="AG49" i="31"/>
  <c r="R49" i="31"/>
  <c r="AD43" i="31"/>
  <c r="AH43" i="31"/>
  <c r="AG43" i="31"/>
  <c r="R43" i="31"/>
  <c r="AC47" i="31"/>
  <c r="AF47" i="31" s="1"/>
  <c r="O47" i="31"/>
  <c r="P47" i="31" s="1"/>
  <c r="AC44" i="31"/>
  <c r="AD44" i="31" s="1"/>
  <c r="O44" i="31"/>
  <c r="R44" i="31" s="1"/>
  <c r="AC42" i="31"/>
  <c r="AF42" i="31" s="1"/>
  <c r="O42" i="31"/>
  <c r="P42" i="31" s="1"/>
  <c r="AC48" i="32"/>
  <c r="AF48" i="32" s="1"/>
  <c r="O48" i="32"/>
  <c r="P48" i="32" s="1"/>
  <c r="AC46" i="32"/>
  <c r="AF46" i="32" s="1"/>
  <c r="O46" i="32"/>
  <c r="P46" i="32" s="1"/>
  <c r="AC47" i="32"/>
  <c r="AF47" i="32" s="1"/>
  <c r="O47" i="32"/>
  <c r="P47" i="32" s="1"/>
  <c r="AC45" i="32"/>
  <c r="AD45" i="32" s="1"/>
  <c r="O45" i="32"/>
  <c r="R45" i="32" s="1"/>
  <c r="AB33" i="32"/>
  <c r="AC33" i="32" s="1"/>
  <c r="O33" i="32"/>
  <c r="R33" i="32" s="1"/>
  <c r="AC21" i="32"/>
  <c r="AF21" i="32" s="1"/>
  <c r="O21" i="32"/>
  <c r="P21" i="32" s="1"/>
  <c r="AC15" i="32"/>
  <c r="AF15" i="32" s="1"/>
  <c r="O15" i="32"/>
  <c r="P15" i="32" s="1"/>
  <c r="AC30" i="32"/>
  <c r="AF30" i="32" s="1"/>
  <c r="O30" i="32"/>
  <c r="P30" i="32" s="1"/>
  <c r="AB29" i="32"/>
  <c r="AC29" i="32" s="1"/>
  <c r="O29" i="32"/>
  <c r="R29" i="32" s="1"/>
  <c r="AD48" i="32" l="1"/>
  <c r="S51" i="31"/>
  <c r="T51" i="31"/>
  <c r="AH50" i="31"/>
  <c r="AG50" i="31"/>
  <c r="S45" i="31"/>
  <c r="T45" i="31"/>
  <c r="AD47" i="31"/>
  <c r="S48" i="31"/>
  <c r="T48" i="31"/>
  <c r="S46" i="31"/>
  <c r="T46" i="31"/>
  <c r="S49" i="31"/>
  <c r="T49" i="31"/>
  <c r="AD42" i="31"/>
  <c r="P44" i="31"/>
  <c r="S43" i="31"/>
  <c r="T43" i="31"/>
  <c r="AH47" i="31"/>
  <c r="AG47" i="31"/>
  <c r="R47" i="31"/>
  <c r="T44" i="31"/>
  <c r="S44" i="31"/>
  <c r="AF44" i="31"/>
  <c r="AH42" i="31"/>
  <c r="AG42" i="31"/>
  <c r="R42" i="31"/>
  <c r="AH48" i="32"/>
  <c r="AG48" i="32"/>
  <c r="R48" i="32"/>
  <c r="P45" i="32"/>
  <c r="AD46" i="32"/>
  <c r="AH46" i="32"/>
  <c r="AG46" i="32"/>
  <c r="R46" i="32"/>
  <c r="AD15" i="32"/>
  <c r="P33" i="32"/>
  <c r="AD47" i="32"/>
  <c r="AH47" i="32"/>
  <c r="AG47" i="32"/>
  <c r="R47" i="32"/>
  <c r="T45" i="32"/>
  <c r="S45" i="32"/>
  <c r="AF45" i="32"/>
  <c r="T33" i="32"/>
  <c r="S33" i="32"/>
  <c r="AF33" i="32"/>
  <c r="AD33" i="32"/>
  <c r="P29" i="32"/>
  <c r="AD30" i="32"/>
  <c r="AD21" i="32"/>
  <c r="AH21" i="32"/>
  <c r="AG21" i="32"/>
  <c r="R21" i="32"/>
  <c r="AH15" i="32"/>
  <c r="AG15" i="32"/>
  <c r="R15" i="32"/>
  <c r="AH30" i="32"/>
  <c r="AG30" i="32"/>
  <c r="R30" i="32"/>
  <c r="T29" i="32"/>
  <c r="S29" i="32"/>
  <c r="AF29" i="32"/>
  <c r="AD29" i="32"/>
  <c r="AB25" i="32"/>
  <c r="AC25" i="32" s="1"/>
  <c r="O25" i="32"/>
  <c r="R25" i="32" s="1"/>
  <c r="AB24" i="32"/>
  <c r="AC24" i="32" s="1"/>
  <c r="AD24" i="32" s="1"/>
  <c r="O24" i="32"/>
  <c r="P24" i="32" s="1"/>
  <c r="AB23" i="32"/>
  <c r="AC23" i="32" s="1"/>
  <c r="O23" i="32"/>
  <c r="R23" i="32" s="1"/>
  <c r="AB22" i="32"/>
  <c r="AC22" i="32" s="1"/>
  <c r="AD22" i="32" s="1"/>
  <c r="O22" i="32"/>
  <c r="P22" i="32" s="1"/>
  <c r="AB20" i="32"/>
  <c r="AC20" i="32" s="1"/>
  <c r="O20" i="32"/>
  <c r="R20" i="32" s="1"/>
  <c r="AB19" i="32"/>
  <c r="AC19" i="32" s="1"/>
  <c r="AD19" i="32" s="1"/>
  <c r="O19" i="32"/>
  <c r="P19" i="32" s="1"/>
  <c r="AB18" i="32"/>
  <c r="AC18" i="32" s="1"/>
  <c r="O18" i="32"/>
  <c r="R18" i="32" s="1"/>
  <c r="AB17" i="32"/>
  <c r="AC17" i="32" s="1"/>
  <c r="AD17" i="32" s="1"/>
  <c r="O17" i="32"/>
  <c r="P17" i="32" s="1"/>
  <c r="AC16" i="32"/>
  <c r="AF16" i="32" s="1"/>
  <c r="O16" i="32"/>
  <c r="R16" i="32" s="1"/>
  <c r="AB14" i="32"/>
  <c r="AC14" i="32" s="1"/>
  <c r="O14" i="32"/>
  <c r="R14" i="32" s="1"/>
  <c r="AB13" i="32"/>
  <c r="AC13" i="32" s="1"/>
  <c r="AD13" i="32" s="1"/>
  <c r="O13" i="32"/>
  <c r="P13" i="32" s="1"/>
  <c r="AB12" i="32"/>
  <c r="AC12" i="32" s="1"/>
  <c r="O12" i="32"/>
  <c r="R12" i="32" s="1"/>
  <c r="AB11" i="32"/>
  <c r="AC11" i="32" s="1"/>
  <c r="AD11" i="32" s="1"/>
  <c r="O11" i="32"/>
  <c r="P11" i="32" s="1"/>
  <c r="AC42" i="32"/>
  <c r="AF42" i="32" s="1"/>
  <c r="AH42" i="32" s="1"/>
  <c r="O42" i="32"/>
  <c r="P42" i="32" s="1"/>
  <c r="AC41" i="32"/>
  <c r="AF41" i="32" s="1"/>
  <c r="AH41" i="32" s="1"/>
  <c r="O41" i="32"/>
  <c r="P41" i="32" s="1"/>
  <c r="AC40" i="32"/>
  <c r="AF40" i="32" s="1"/>
  <c r="AH40" i="32" s="1"/>
  <c r="O40" i="32"/>
  <c r="P40" i="32" s="1"/>
  <c r="AB39" i="32"/>
  <c r="AC39" i="32" s="1"/>
  <c r="AF39" i="32" s="1"/>
  <c r="AH39" i="32" s="1"/>
  <c r="O39" i="32"/>
  <c r="R39" i="32" s="1"/>
  <c r="T39" i="32" s="1"/>
  <c r="AC38" i="32"/>
  <c r="AD38" i="32" s="1"/>
  <c r="O38" i="32"/>
  <c r="R38" i="32" s="1"/>
  <c r="T38" i="32" s="1"/>
  <c r="AC44" i="32"/>
  <c r="AD44" i="32" s="1"/>
  <c r="O44" i="32"/>
  <c r="R44" i="32" s="1"/>
  <c r="T44" i="32" s="1"/>
  <c r="AC43" i="32"/>
  <c r="AD43" i="32" s="1"/>
  <c r="O43" i="32"/>
  <c r="R43" i="32" s="1"/>
  <c r="T43" i="32" s="1"/>
  <c r="AC34" i="32"/>
  <c r="AD34" i="32" s="1"/>
  <c r="O34" i="32"/>
  <c r="R34" i="32" s="1"/>
  <c r="T34" i="32" s="1"/>
  <c r="AC32" i="32"/>
  <c r="AD32" i="32" s="1"/>
  <c r="O32" i="32"/>
  <c r="R32" i="32" s="1"/>
  <c r="T32" i="32" s="1"/>
  <c r="AC31" i="32"/>
  <c r="AD31" i="32" s="1"/>
  <c r="O31" i="32"/>
  <c r="R31" i="32" s="1"/>
  <c r="T31" i="32" s="1"/>
  <c r="AC27" i="32"/>
  <c r="AF27" i="32" s="1"/>
  <c r="O27" i="32"/>
  <c r="P27" i="32" s="1"/>
  <c r="AC26" i="32"/>
  <c r="AF26" i="32" s="1"/>
  <c r="O26" i="32"/>
  <c r="P26" i="32" s="1"/>
  <c r="AC37" i="32"/>
  <c r="AF37" i="32" s="1"/>
  <c r="O37" i="32"/>
  <c r="P37" i="32" s="1"/>
  <c r="AC36" i="32"/>
  <c r="AF36" i="32" s="1"/>
  <c r="O36" i="32"/>
  <c r="P36" i="32" s="1"/>
  <c r="AC35" i="32"/>
  <c r="AF35" i="32" s="1"/>
  <c r="O35" i="32"/>
  <c r="P35" i="32" s="1"/>
  <c r="AB10" i="32"/>
  <c r="AC10" i="32" s="1"/>
  <c r="O10" i="32"/>
  <c r="R10" i="32" s="1"/>
  <c r="AB9" i="32"/>
  <c r="AC9" i="32" s="1"/>
  <c r="AD9" i="32" s="1"/>
  <c r="O9" i="32"/>
  <c r="P9" i="32" s="1"/>
  <c r="AC41" i="31"/>
  <c r="AF41" i="31" s="1"/>
  <c r="O41" i="31"/>
  <c r="P41" i="31" s="1"/>
  <c r="AC36" i="31"/>
  <c r="AF36" i="31" s="1"/>
  <c r="O36" i="31"/>
  <c r="P36" i="31" s="1"/>
  <c r="AC34" i="31"/>
  <c r="AF34" i="31" s="1"/>
  <c r="O34" i="31"/>
  <c r="P34" i="31" s="1"/>
  <c r="AC12" i="31"/>
  <c r="AF12" i="31" s="1"/>
  <c r="O12" i="31"/>
  <c r="R12" i="31" s="1"/>
  <c r="AD36" i="31" l="1"/>
  <c r="P12" i="31"/>
  <c r="AD12" i="31"/>
  <c r="S47" i="31"/>
  <c r="T47" i="31"/>
  <c r="AG44" i="31"/>
  <c r="AH44" i="31"/>
  <c r="S42" i="31"/>
  <c r="T42" i="31"/>
  <c r="S48" i="32"/>
  <c r="T48" i="32"/>
  <c r="S46" i="32"/>
  <c r="T46" i="32"/>
  <c r="AD41" i="32"/>
  <c r="P16" i="32"/>
  <c r="AD16" i="32"/>
  <c r="S47" i="32"/>
  <c r="T47" i="32"/>
  <c r="AG45" i="32"/>
  <c r="AH45" i="32"/>
  <c r="AH33" i="32"/>
  <c r="AG33" i="32"/>
  <c r="S21" i="32"/>
  <c r="T21" i="32"/>
  <c r="S15" i="32"/>
  <c r="T15" i="32"/>
  <c r="AD27" i="32"/>
  <c r="S30" i="32"/>
  <c r="T30" i="32"/>
  <c r="P10" i="32"/>
  <c r="AD36" i="32"/>
  <c r="P31" i="32"/>
  <c r="AF31" i="32"/>
  <c r="AG31" i="32" s="1"/>
  <c r="P32" i="32"/>
  <c r="AF32" i="32"/>
  <c r="AG32" i="32" s="1"/>
  <c r="P34" i="32"/>
  <c r="AF34" i="32"/>
  <c r="AG34" i="32" s="1"/>
  <c r="P43" i="32"/>
  <c r="AF43" i="32"/>
  <c r="AG43" i="32" s="1"/>
  <c r="P44" i="32"/>
  <c r="AF44" i="32"/>
  <c r="AG44" i="32" s="1"/>
  <c r="P38" i="32"/>
  <c r="AF38" i="32"/>
  <c r="AG38" i="32" s="1"/>
  <c r="P39" i="32"/>
  <c r="AD39" i="32"/>
  <c r="P12" i="32"/>
  <c r="P14" i="32"/>
  <c r="P18" i="32"/>
  <c r="P20" i="32"/>
  <c r="P23" i="32"/>
  <c r="P25" i="32"/>
  <c r="AH29" i="32"/>
  <c r="AG29" i="32"/>
  <c r="T23" i="32"/>
  <c r="S23" i="32"/>
  <c r="AF23" i="32"/>
  <c r="AD23" i="32"/>
  <c r="T25" i="32"/>
  <c r="S25" i="32"/>
  <c r="AF25" i="32"/>
  <c r="AD25" i="32"/>
  <c r="R22" i="32"/>
  <c r="AF22" i="32"/>
  <c r="R24" i="32"/>
  <c r="AF24" i="32"/>
  <c r="T18" i="32"/>
  <c r="S18" i="32"/>
  <c r="AF18" i="32"/>
  <c r="AD18" i="32"/>
  <c r="T20" i="32"/>
  <c r="S20" i="32"/>
  <c r="AF20" i="32"/>
  <c r="AD20" i="32"/>
  <c r="R17" i="32"/>
  <c r="AF17" i="32"/>
  <c r="R19" i="32"/>
  <c r="AF19" i="32"/>
  <c r="AH16" i="32"/>
  <c r="AG16" i="32"/>
  <c r="T16" i="32"/>
  <c r="S16" i="32"/>
  <c r="T12" i="32"/>
  <c r="S12" i="32"/>
  <c r="AF12" i="32"/>
  <c r="AD12" i="32"/>
  <c r="T14" i="32"/>
  <c r="S14" i="32"/>
  <c r="AF14" i="32"/>
  <c r="AD14" i="32"/>
  <c r="R11" i="32"/>
  <c r="AF11" i="32"/>
  <c r="R13" i="32"/>
  <c r="AF13" i="32"/>
  <c r="AD40" i="32"/>
  <c r="AD42" i="32"/>
  <c r="AD35" i="32"/>
  <c r="AD37" i="32"/>
  <c r="AD26" i="32"/>
  <c r="T10" i="32"/>
  <c r="S10" i="32"/>
  <c r="AF10" i="32"/>
  <c r="AD10" i="32"/>
  <c r="AH35" i="32"/>
  <c r="AG35" i="32"/>
  <c r="AH37" i="32"/>
  <c r="AG37" i="32"/>
  <c r="AH26" i="32"/>
  <c r="AG26" i="32"/>
  <c r="AH36" i="32"/>
  <c r="AG36" i="32"/>
  <c r="AH27" i="32"/>
  <c r="AG27" i="32"/>
  <c r="R9" i="32"/>
  <c r="AF9" i="32"/>
  <c r="R35" i="32"/>
  <c r="R36" i="32"/>
  <c r="R37" i="32"/>
  <c r="R26" i="32"/>
  <c r="R27" i="32"/>
  <c r="S31" i="32"/>
  <c r="S32" i="32"/>
  <c r="S34" i="32"/>
  <c r="S43" i="32"/>
  <c r="S44" i="32"/>
  <c r="S38" i="32"/>
  <c r="S39" i="32"/>
  <c r="AG39" i="32"/>
  <c r="R40" i="32"/>
  <c r="AG40" i="32"/>
  <c r="R41" i="32"/>
  <c r="AG41" i="32"/>
  <c r="R42" i="32"/>
  <c r="AG42" i="32"/>
  <c r="AD34" i="31"/>
  <c r="AD41" i="31"/>
  <c r="AH41" i="31"/>
  <c r="AG41" i="31"/>
  <c r="R41" i="31"/>
  <c r="AH36" i="31"/>
  <c r="AG36" i="31"/>
  <c r="R36" i="31"/>
  <c r="AH34" i="31"/>
  <c r="AG34" i="31"/>
  <c r="R34" i="31"/>
  <c r="AH12" i="31"/>
  <c r="AG12" i="31"/>
  <c r="T12" i="31"/>
  <c r="S12" i="31"/>
  <c r="AB25" i="31"/>
  <c r="AC25" i="31" s="1"/>
  <c r="O25" i="31"/>
  <c r="R25" i="31" s="1"/>
  <c r="AB38" i="31"/>
  <c r="AC38" i="31" s="1"/>
  <c r="O38" i="31"/>
  <c r="R38" i="31" s="1"/>
  <c r="AC11" i="31"/>
  <c r="AF11" i="31" s="1"/>
  <c r="O11" i="31"/>
  <c r="P11" i="31" s="1"/>
  <c r="AH31" i="32" l="1"/>
  <c r="AH44" i="32"/>
  <c r="P25" i="31"/>
  <c r="AH34" i="32"/>
  <c r="AH38" i="32"/>
  <c r="AH43" i="32"/>
  <c r="AH32" i="32"/>
  <c r="AG24" i="32"/>
  <c r="AH24" i="32"/>
  <c r="AG22" i="32"/>
  <c r="AH22" i="32"/>
  <c r="S24" i="32"/>
  <c r="T24" i="32"/>
  <c r="S22" i="32"/>
  <c r="T22" i="32"/>
  <c r="AH25" i="32"/>
  <c r="AG25" i="32"/>
  <c r="AH23" i="32"/>
  <c r="AG23" i="32"/>
  <c r="AG19" i="32"/>
  <c r="AH19" i="32"/>
  <c r="AG17" i="32"/>
  <c r="AH17" i="32"/>
  <c r="S19" i="32"/>
  <c r="T19" i="32"/>
  <c r="S17" i="32"/>
  <c r="T17" i="32"/>
  <c r="AH20" i="32"/>
  <c r="AG20" i="32"/>
  <c r="AH18" i="32"/>
  <c r="AG18" i="32"/>
  <c r="AG13" i="32"/>
  <c r="AH13" i="32"/>
  <c r="AG11" i="32"/>
  <c r="AH11" i="32"/>
  <c r="S13" i="32"/>
  <c r="T13" i="32"/>
  <c r="S11" i="32"/>
  <c r="T11" i="32"/>
  <c r="AH14" i="32"/>
  <c r="AG14" i="32"/>
  <c r="AH12" i="32"/>
  <c r="AG12" i="32"/>
  <c r="S27" i="32"/>
  <c r="T27" i="32"/>
  <c r="AG9" i="32"/>
  <c r="AH9" i="32"/>
  <c r="S36" i="32"/>
  <c r="T36" i="32"/>
  <c r="S42" i="32"/>
  <c r="T42" i="32"/>
  <c r="S41" i="32"/>
  <c r="T41" i="32"/>
  <c r="S40" i="32"/>
  <c r="T40" i="32"/>
  <c r="S26" i="32"/>
  <c r="T26" i="32"/>
  <c r="S37" i="32"/>
  <c r="T37" i="32"/>
  <c r="S35" i="32"/>
  <c r="T35" i="32"/>
  <c r="S9" i="32"/>
  <c r="T9" i="32"/>
  <c r="AH10" i="32"/>
  <c r="AG10" i="32"/>
  <c r="S41" i="31"/>
  <c r="T41" i="31"/>
  <c r="S36" i="31"/>
  <c r="T36" i="31"/>
  <c r="S34" i="31"/>
  <c r="T34" i="31"/>
  <c r="T25" i="31"/>
  <c r="S25" i="31"/>
  <c r="AF25" i="31"/>
  <c r="AD25" i="31"/>
  <c r="P38" i="31"/>
  <c r="T38" i="31"/>
  <c r="S38" i="31"/>
  <c r="AF38" i="31"/>
  <c r="AD38" i="31"/>
  <c r="AD11" i="31"/>
  <c r="AH11" i="31"/>
  <c r="AG11" i="31"/>
  <c r="R11" i="31"/>
  <c r="AB29" i="31"/>
  <c r="AC29" i="31" s="1"/>
  <c r="O29" i="31"/>
  <c r="P29" i="31" s="1"/>
  <c r="AC10" i="31"/>
  <c r="AD10" i="31" s="1"/>
  <c r="O10" i="31"/>
  <c r="P10" i="31" s="1"/>
  <c r="AH25" i="31" l="1"/>
  <c r="AG25" i="31"/>
  <c r="AH38" i="31"/>
  <c r="AG38" i="31"/>
  <c r="S11" i="31"/>
  <c r="T11" i="31"/>
  <c r="R10" i="31"/>
  <c r="S10" i="31" s="1"/>
  <c r="AD29" i="31"/>
  <c r="AF29" i="31"/>
  <c r="R29" i="31"/>
  <c r="AF10" i="31"/>
  <c r="AG10" i="31" s="1"/>
  <c r="T10" i="31" l="1"/>
  <c r="S29" i="31"/>
  <c r="T29" i="31"/>
  <c r="AG29" i="31"/>
  <c r="AH29" i="31"/>
  <c r="AH10" i="31"/>
  <c r="AC39" i="31" l="1"/>
  <c r="AF39" i="31" s="1"/>
  <c r="O39" i="31"/>
  <c r="R39" i="31" s="1"/>
  <c r="AB8" i="31"/>
  <c r="AC8" i="31" s="1"/>
  <c r="O35" i="31"/>
  <c r="P35" i="31" s="1"/>
  <c r="AC35" i="31"/>
  <c r="AD35" i="31" s="1"/>
  <c r="AC33" i="31"/>
  <c r="AF33" i="31" s="1"/>
  <c r="O33" i="31"/>
  <c r="P33" i="31" s="1"/>
  <c r="AC32" i="31"/>
  <c r="AF32" i="31" s="1"/>
  <c r="O32" i="31"/>
  <c r="P32" i="31" s="1"/>
  <c r="AC31" i="31"/>
  <c r="AF31" i="31" s="1"/>
  <c r="O31" i="31"/>
  <c r="P31" i="31" s="1"/>
  <c r="AC13" i="31"/>
  <c r="AF13" i="31" s="1"/>
  <c r="O13" i="31"/>
  <c r="P13" i="31" s="1"/>
  <c r="AC9" i="27"/>
  <c r="AF9" i="27" s="1"/>
  <c r="AG9" i="27" s="1"/>
  <c r="O9" i="27"/>
  <c r="P9" i="27" s="1"/>
  <c r="O8" i="27"/>
  <c r="P8" i="27" s="1"/>
  <c r="AD39" i="31" l="1"/>
  <c r="R9" i="27"/>
  <c r="S9" i="27" s="1"/>
  <c r="AD9" i="27"/>
  <c r="P39" i="31"/>
  <c r="AH39" i="31"/>
  <c r="AG39" i="31"/>
  <c r="T39" i="31"/>
  <c r="S39" i="31"/>
  <c r="AF8" i="31"/>
  <c r="AD8" i="31"/>
  <c r="AD13" i="31"/>
  <c r="AD31" i="31"/>
  <c r="AF35" i="31"/>
  <c r="AG35" i="31" s="1"/>
  <c r="R35" i="31"/>
  <c r="AD33" i="31"/>
  <c r="AG13" i="31"/>
  <c r="AH13" i="31"/>
  <c r="AD32" i="31"/>
  <c r="R13" i="31"/>
  <c r="AH33" i="31"/>
  <c r="AG33" i="31"/>
  <c r="R33" i="31"/>
  <c r="AH32" i="31"/>
  <c r="AG32" i="31"/>
  <c r="R32" i="31"/>
  <c r="AH31" i="31"/>
  <c r="AG31" i="31"/>
  <c r="R31" i="31"/>
  <c r="T9" i="27" l="1"/>
  <c r="AH35" i="31"/>
  <c r="AH8" i="31"/>
  <c r="AG8" i="31"/>
  <c r="S35" i="31"/>
  <c r="T35" i="31"/>
  <c r="T13" i="31"/>
  <c r="S13" i="31"/>
  <c r="S33" i="31"/>
  <c r="T33" i="31"/>
  <c r="S32" i="31"/>
  <c r="T32" i="31"/>
  <c r="S31" i="31"/>
  <c r="T31" i="31"/>
  <c r="AC13" i="27" l="1"/>
  <c r="AF13" i="27" s="1"/>
  <c r="O13" i="27"/>
  <c r="P13" i="27" l="1"/>
  <c r="R13" i="27"/>
  <c r="T13" i="27" s="1"/>
  <c r="AD13" i="27"/>
  <c r="AH13" i="27"/>
  <c r="AG13" i="27"/>
  <c r="S13" i="27" l="1"/>
  <c r="AB30" i="31" l="1"/>
  <c r="AC30" i="31" s="1"/>
  <c r="AD30" i="31" s="1"/>
  <c r="O30" i="31"/>
  <c r="P30" i="31" s="1"/>
  <c r="AC28" i="31"/>
  <c r="AD28" i="31" s="1"/>
  <c r="O28" i="31"/>
  <c r="R28" i="31" s="1"/>
  <c r="AB27" i="31"/>
  <c r="AC27" i="31" s="1"/>
  <c r="AD27" i="31" s="1"/>
  <c r="O27" i="31"/>
  <c r="P27" i="31" s="1"/>
  <c r="AC26" i="31"/>
  <c r="AD26" i="31" s="1"/>
  <c r="O26" i="31"/>
  <c r="R26" i="31" s="1"/>
  <c r="AB9" i="31"/>
  <c r="AC9" i="31" s="1"/>
  <c r="O9" i="31"/>
  <c r="R9" i="31" s="1"/>
  <c r="AC24" i="31"/>
  <c r="AD24" i="31" s="1"/>
  <c r="O24" i="31"/>
  <c r="R24" i="31" s="1"/>
  <c r="AC40" i="31"/>
  <c r="AD40" i="31" s="1"/>
  <c r="O40" i="31"/>
  <c r="R40" i="31" s="1"/>
  <c r="AC23" i="31"/>
  <c r="AD23" i="31" s="1"/>
  <c r="O23" i="31"/>
  <c r="R23" i="31" s="1"/>
  <c r="AB22" i="31"/>
  <c r="AC22" i="31" s="1"/>
  <c r="AD22" i="31" s="1"/>
  <c r="O22" i="31"/>
  <c r="P22" i="31" s="1"/>
  <c r="AC21" i="31"/>
  <c r="AD21" i="31" s="1"/>
  <c r="O21" i="31"/>
  <c r="R21" i="31" s="1"/>
  <c r="AB20" i="31"/>
  <c r="AC20" i="31" s="1"/>
  <c r="AD20" i="31" s="1"/>
  <c r="O20" i="31"/>
  <c r="P20" i="31" s="1"/>
  <c r="AC19" i="31"/>
  <c r="AF19" i="31" s="1"/>
  <c r="O19" i="31"/>
  <c r="P19" i="31" s="1"/>
  <c r="AC18" i="31"/>
  <c r="AF18" i="31" s="1"/>
  <c r="O18" i="31"/>
  <c r="P18" i="31" s="1"/>
  <c r="AC37" i="31"/>
  <c r="AD37" i="31" s="1"/>
  <c r="O37" i="31"/>
  <c r="R37" i="31" s="1"/>
  <c r="AB17" i="31"/>
  <c r="AC17" i="31" s="1"/>
  <c r="AD17" i="31" s="1"/>
  <c r="O17" i="31"/>
  <c r="P17" i="31" s="1"/>
  <c r="AB16" i="31"/>
  <c r="AC16" i="31" s="1"/>
  <c r="O16" i="31"/>
  <c r="R16" i="31" s="1"/>
  <c r="AB15" i="31"/>
  <c r="AC15" i="31" s="1"/>
  <c r="AD15" i="31" s="1"/>
  <c r="O15" i="31"/>
  <c r="P15" i="31" s="1"/>
  <c r="AB14" i="31"/>
  <c r="AC14" i="31" s="1"/>
  <c r="O14" i="31"/>
  <c r="R14" i="31" s="1"/>
  <c r="O8" i="31"/>
  <c r="P8" i="31" s="1"/>
  <c r="AD18" i="31" l="1"/>
  <c r="P24" i="31"/>
  <c r="P21" i="31"/>
  <c r="P23" i="31"/>
  <c r="P26" i="31"/>
  <c r="P14" i="31"/>
  <c r="P16" i="31"/>
  <c r="P37" i="31"/>
  <c r="AD19" i="31"/>
  <c r="P40" i="31"/>
  <c r="P9" i="31"/>
  <c r="P28" i="31"/>
  <c r="R30" i="31"/>
  <c r="AF30" i="31"/>
  <c r="T28" i="31"/>
  <c r="S28" i="31"/>
  <c r="AF28" i="31"/>
  <c r="R27" i="31"/>
  <c r="AF27" i="31"/>
  <c r="T26" i="31"/>
  <c r="S26" i="31"/>
  <c r="AF26" i="31"/>
  <c r="T14" i="31"/>
  <c r="S14" i="31"/>
  <c r="AF14" i="31"/>
  <c r="AD14" i="31"/>
  <c r="T16" i="31"/>
  <c r="S16" i="31"/>
  <c r="AF16" i="31"/>
  <c r="AD16" i="31"/>
  <c r="T37" i="31"/>
  <c r="S37" i="31"/>
  <c r="AH19" i="31"/>
  <c r="AG19" i="31"/>
  <c r="T40" i="31"/>
  <c r="S40" i="31"/>
  <c r="T9" i="31"/>
  <c r="S9" i="31"/>
  <c r="AF9" i="31"/>
  <c r="AD9" i="31"/>
  <c r="AH18" i="31"/>
  <c r="AG18" i="31"/>
  <c r="T21" i="31"/>
  <c r="S21" i="31"/>
  <c r="T23" i="31"/>
  <c r="S23" i="31"/>
  <c r="T24" i="31"/>
  <c r="S24" i="31"/>
  <c r="R17" i="31"/>
  <c r="AF17" i="31"/>
  <c r="AF37" i="31"/>
  <c r="R18" i="31"/>
  <c r="R20" i="31"/>
  <c r="AF20" i="31"/>
  <c r="AF21" i="31"/>
  <c r="R22" i="31"/>
  <c r="AF22" i="31"/>
  <c r="AF23" i="31"/>
  <c r="AF40" i="31"/>
  <c r="AF24" i="31"/>
  <c r="R8" i="31"/>
  <c r="R15" i="31"/>
  <c r="AF15" i="31"/>
  <c r="R19" i="31"/>
  <c r="S30" i="31" l="1"/>
  <c r="T30" i="31"/>
  <c r="AG30" i="31"/>
  <c r="AH30" i="31"/>
  <c r="AG28" i="31"/>
  <c r="AH28" i="31"/>
  <c r="S27" i="31"/>
  <c r="T27" i="31"/>
  <c r="AG27" i="31"/>
  <c r="AH27" i="31"/>
  <c r="AG26" i="31"/>
  <c r="AH26" i="31"/>
  <c r="AG15" i="31"/>
  <c r="AH15" i="31"/>
  <c r="AG40" i="31"/>
  <c r="AH40" i="31"/>
  <c r="AG22" i="31"/>
  <c r="AH22" i="31"/>
  <c r="AG20" i="31"/>
  <c r="AH20" i="31"/>
  <c r="S18" i="31"/>
  <c r="T18" i="31"/>
  <c r="AG17" i="31"/>
  <c r="AH17" i="31"/>
  <c r="S19" i="31"/>
  <c r="T19" i="31"/>
  <c r="S15" i="31"/>
  <c r="T15" i="31"/>
  <c r="S8" i="31"/>
  <c r="T8" i="31"/>
  <c r="AG24" i="31"/>
  <c r="AH24" i="31"/>
  <c r="AG23" i="31"/>
  <c r="AH23" i="31"/>
  <c r="S22" i="31"/>
  <c r="T22" i="31"/>
  <c r="AG21" i="31"/>
  <c r="AH21" i="31"/>
  <c r="S20" i="31"/>
  <c r="T20" i="31"/>
  <c r="AG37" i="31"/>
  <c r="AH37" i="31"/>
  <c r="S17" i="31"/>
  <c r="T17" i="31"/>
  <c r="AH9" i="31"/>
  <c r="AG9" i="31"/>
  <c r="AH16" i="31"/>
  <c r="AG16" i="31"/>
  <c r="AH14" i="31"/>
  <c r="AG14" i="31"/>
  <c r="AC11" i="27" l="1"/>
  <c r="AD11" i="27" s="1"/>
  <c r="O11" i="27"/>
  <c r="P11" i="27" l="1"/>
  <c r="R11" i="27"/>
  <c r="T11" i="27" s="1"/>
  <c r="AF11" i="27"/>
  <c r="AC14" i="26"/>
  <c r="AF14" i="26" s="1"/>
  <c r="O14" i="26"/>
  <c r="R14" i="26" s="1"/>
  <c r="AC13" i="26"/>
  <c r="AD13" i="26" s="1"/>
  <c r="O13" i="26"/>
  <c r="P13" i="26" s="1"/>
  <c r="AC12" i="26"/>
  <c r="AF12" i="26" s="1"/>
  <c r="O12" i="26"/>
  <c r="P12" i="26" s="1"/>
  <c r="AC11" i="26"/>
  <c r="AF11" i="26" s="1"/>
  <c r="AH11" i="26" s="1"/>
  <c r="O11" i="26"/>
  <c r="P11" i="26" s="1"/>
  <c r="AC14" i="27"/>
  <c r="AD14" i="27" s="1"/>
  <c r="O14" i="27"/>
  <c r="R14" i="27" s="1"/>
  <c r="T14" i="27" s="1"/>
  <c r="AC12" i="27"/>
  <c r="AD12" i="27" s="1"/>
  <c r="O12" i="27"/>
  <c r="R12" i="27" s="1"/>
  <c r="T12" i="27" s="1"/>
  <c r="AC10" i="27"/>
  <c r="AD10" i="27" s="1"/>
  <c r="O10" i="27"/>
  <c r="R10" i="27" s="1"/>
  <c r="T10" i="27" s="1"/>
  <c r="AC8" i="27"/>
  <c r="AD8" i="27" s="1"/>
  <c r="AC7" i="27"/>
  <c r="AF7" i="27" s="1"/>
  <c r="AH7" i="27" s="1"/>
  <c r="O7" i="27"/>
  <c r="AC10" i="26"/>
  <c r="AF10" i="26" s="1"/>
  <c r="AC9" i="26"/>
  <c r="AD9" i="26" s="1"/>
  <c r="AC8" i="26"/>
  <c r="AF8" i="26" s="1"/>
  <c r="AC7" i="26"/>
  <c r="AF7" i="26" s="1"/>
  <c r="O10" i="26"/>
  <c r="R10" i="26" s="1"/>
  <c r="O9" i="26"/>
  <c r="P9" i="26" s="1"/>
  <c r="O8" i="26"/>
  <c r="R8" i="26" s="1"/>
  <c r="O7" i="26"/>
  <c r="P7" i="26" s="1"/>
  <c r="P7" i="27" l="1"/>
  <c r="R7" i="27"/>
  <c r="P14" i="26"/>
  <c r="P12" i="27"/>
  <c r="S11" i="27"/>
  <c r="R11" i="26"/>
  <c r="S11" i="26" s="1"/>
  <c r="AG11" i="27"/>
  <c r="AH11" i="27"/>
  <c r="P14" i="27"/>
  <c r="P10" i="27"/>
  <c r="R8" i="27"/>
  <c r="T8" i="27" s="1"/>
  <c r="AD11" i="26"/>
  <c r="AF13" i="26"/>
  <c r="AH13" i="26" s="1"/>
  <c r="R7" i="26"/>
  <c r="S7" i="26" s="1"/>
  <c r="R13" i="26"/>
  <c r="S13" i="26" s="1"/>
  <c r="T14" i="26"/>
  <c r="S14" i="26"/>
  <c r="AH12" i="26"/>
  <c r="AG12" i="26"/>
  <c r="AH14" i="26"/>
  <c r="AG14" i="26"/>
  <c r="AG11" i="26"/>
  <c r="R12" i="26"/>
  <c r="AD12" i="26"/>
  <c r="AD14" i="26"/>
  <c r="AH8" i="26"/>
  <c r="AG8" i="26"/>
  <c r="AD8" i="26"/>
  <c r="AF9" i="26"/>
  <c r="AH9" i="26" s="1"/>
  <c r="AD7" i="27"/>
  <c r="AF14" i="27"/>
  <c r="AH14" i="27" s="1"/>
  <c r="AF12" i="27"/>
  <c r="AH12" i="27" s="1"/>
  <c r="AG7" i="27"/>
  <c r="AF8" i="27"/>
  <c r="AF10" i="27"/>
  <c r="AD10" i="26"/>
  <c r="AH10" i="26"/>
  <c r="AG10" i="26"/>
  <c r="AG7" i="26"/>
  <c r="AH7" i="26"/>
  <c r="AD7" i="26"/>
  <c r="T8" i="26"/>
  <c r="S8" i="26"/>
  <c r="T10" i="26"/>
  <c r="S10" i="26"/>
  <c r="T7" i="26"/>
  <c r="R9" i="26"/>
  <c r="P10" i="26"/>
  <c r="P8" i="26"/>
  <c r="AC12" i="25"/>
  <c r="AF12" i="25" s="1"/>
  <c r="O12" i="25"/>
  <c r="P12" i="25" l="1"/>
  <c r="R12" i="25"/>
  <c r="AG13" i="26"/>
  <c r="T11" i="26"/>
  <c r="S12" i="27"/>
  <c r="S10" i="27"/>
  <c r="S7" i="27"/>
  <c r="T7" i="27"/>
  <c r="S8" i="27"/>
  <c r="AG12" i="27"/>
  <c r="T13" i="26"/>
  <c r="S12" i="26"/>
  <c r="T12" i="26"/>
  <c r="AG9" i="26"/>
  <c r="AG14" i="27"/>
  <c r="S14" i="27"/>
  <c r="AH10" i="27"/>
  <c r="AG10" i="27"/>
  <c r="AG8" i="27"/>
  <c r="AH8" i="27"/>
  <c r="T9" i="26"/>
  <c r="S9" i="26"/>
  <c r="AH12" i="25"/>
  <c r="AG12" i="25"/>
  <c r="AD12" i="25"/>
  <c r="T12" i="25"/>
  <c r="S12" i="25" l="1"/>
  <c r="O7" i="21" l="1"/>
  <c r="AB9" i="25" l="1"/>
  <c r="AC9" i="25" s="1"/>
  <c r="O9" i="25"/>
  <c r="AB11" i="25"/>
  <c r="AC11" i="25" s="1"/>
  <c r="O11" i="25"/>
  <c r="R11" i="25" s="1"/>
  <c r="AB10" i="25"/>
  <c r="AC10" i="25" s="1"/>
  <c r="O10" i="25"/>
  <c r="R10" i="25" s="1"/>
  <c r="AB8" i="25"/>
  <c r="AC8" i="25" s="1"/>
  <c r="O8" i="25"/>
  <c r="P8" i="25" s="1"/>
  <c r="R9" i="25" l="1"/>
  <c r="T9" i="25" s="1"/>
  <c r="P9" i="25"/>
  <c r="AF9" i="25"/>
  <c r="AD9" i="25"/>
  <c r="S9" i="25"/>
  <c r="R8" i="25"/>
  <c r="T8" i="25" s="1"/>
  <c r="AF8" i="25"/>
  <c r="AG8" i="25" s="1"/>
  <c r="AD8" i="25"/>
  <c r="T10" i="25"/>
  <c r="S10" i="25"/>
  <c r="T11" i="25"/>
  <c r="S11" i="25"/>
  <c r="AD10" i="25"/>
  <c r="AF10" i="25"/>
  <c r="AF11" i="25"/>
  <c r="AD11" i="25"/>
  <c r="P10" i="25"/>
  <c r="P11" i="25"/>
  <c r="S8" i="25" l="1"/>
  <c r="AH9" i="25"/>
  <c r="AG9" i="25"/>
  <c r="AH11" i="25"/>
  <c r="AG11" i="25"/>
  <c r="AH10" i="25"/>
  <c r="AG10" i="25"/>
  <c r="AH8" i="25"/>
  <c r="AB7" i="21" l="1"/>
  <c r="AC7" i="21" s="1"/>
  <c r="R7" i="21"/>
  <c r="AC11" i="21"/>
  <c r="AD11" i="21" s="1"/>
  <c r="O11" i="21"/>
  <c r="R11" i="21" s="1"/>
  <c r="AB10" i="21"/>
  <c r="AC10" i="21" s="1"/>
  <c r="AF10" i="21" s="1"/>
  <c r="O10" i="21"/>
  <c r="P10" i="21" s="1"/>
  <c r="AB9" i="21"/>
  <c r="AC9" i="21" s="1"/>
  <c r="O9" i="21"/>
  <c r="R9" i="21" s="1"/>
  <c r="AB8" i="21"/>
  <c r="AC8" i="21" s="1"/>
  <c r="AD8" i="21" s="1"/>
  <c r="O8" i="21"/>
  <c r="R8" i="21" s="1"/>
  <c r="P7" i="21" l="1"/>
  <c r="AF7" i="21"/>
  <c r="AD7" i="21"/>
  <c r="T7" i="21"/>
  <c r="S7" i="21"/>
  <c r="T11" i="21"/>
  <c r="S11" i="21"/>
  <c r="AD9" i="21"/>
  <c r="AF9" i="21"/>
  <c r="AH9" i="21" s="1"/>
  <c r="AF8" i="21"/>
  <c r="AH8" i="21" s="1"/>
  <c r="R10" i="21"/>
  <c r="T10" i="21" s="1"/>
  <c r="P11" i="21"/>
  <c r="AF11" i="21"/>
  <c r="AH11" i="21" s="1"/>
  <c r="S9" i="21"/>
  <c r="T9" i="21"/>
  <c r="S8" i="21"/>
  <c r="T8" i="21"/>
  <c r="AG10" i="21"/>
  <c r="AH10" i="21"/>
  <c r="P8" i="21"/>
  <c r="P9" i="21"/>
  <c r="AD10" i="21"/>
  <c r="AH7" i="21" l="1"/>
  <c r="AG7" i="21"/>
  <c r="AG9" i="21"/>
  <c r="S10" i="21"/>
  <c r="AG8" i="21"/>
  <c r="AG11" i="21"/>
</calcChain>
</file>

<file path=xl/sharedStrings.xml><?xml version="1.0" encoding="utf-8"?>
<sst xmlns="http://schemas.openxmlformats.org/spreadsheetml/2006/main" count="2110" uniqueCount="560">
  <si>
    <t>Descripción</t>
  </si>
  <si>
    <t>Clasificación</t>
  </si>
  <si>
    <t>Fuente</t>
  </si>
  <si>
    <t>Medio</t>
  </si>
  <si>
    <t>Individuo</t>
  </si>
  <si>
    <t>Nivel de Deficiencia</t>
  </si>
  <si>
    <t>Nivel de Exposición</t>
  </si>
  <si>
    <t>Interpretación del Nivel de Probabilidad</t>
  </si>
  <si>
    <t>Nivel de Consecuencia</t>
  </si>
  <si>
    <t>Nivel de Riesgo (NR) o Intervención</t>
  </si>
  <si>
    <t>Interpretación del NR</t>
  </si>
  <si>
    <t>Valoración del Riesgo</t>
  </si>
  <si>
    <t>Aceptabilidad del Riesgo</t>
  </si>
  <si>
    <t>Criterios para  Establecer Controles</t>
  </si>
  <si>
    <t>Numero de Expuestos</t>
  </si>
  <si>
    <t>Medidas de Intervención</t>
  </si>
  <si>
    <t xml:space="preserve">Eliminación </t>
  </si>
  <si>
    <t>Sustitución</t>
  </si>
  <si>
    <t>Controles de Ingeniería</t>
  </si>
  <si>
    <t>Controles Administrativos, Señalización, Advertencia</t>
  </si>
  <si>
    <t>Equipos / Elementos de Protección Personal</t>
  </si>
  <si>
    <t>Z o n a / L u g a r</t>
  </si>
  <si>
    <t>A c t i v i d a d e s</t>
  </si>
  <si>
    <t>P e l i g r o</t>
  </si>
  <si>
    <t>Controles Existentes</t>
  </si>
  <si>
    <t>Evaluación   de    Riesgos</t>
  </si>
  <si>
    <t>E f e c t o s  P o s i b l e s</t>
  </si>
  <si>
    <t>Ninguno</t>
  </si>
  <si>
    <t>Nivel de Probabilidad (NDxNE)</t>
  </si>
  <si>
    <t>SI</t>
  </si>
  <si>
    <t>Fatiga visual</t>
  </si>
  <si>
    <t>NIVEL DE DEFICIENCIA</t>
  </si>
  <si>
    <t>Muy alto</t>
  </si>
  <si>
    <t>Alto</t>
  </si>
  <si>
    <t>Bajo</t>
  </si>
  <si>
    <t>NIVEL DE EXPOSICIÓN</t>
  </si>
  <si>
    <t>Frecuente</t>
  </si>
  <si>
    <t>Ocasional</t>
  </si>
  <si>
    <t>NIVEL DE CONSECUENCIA</t>
  </si>
  <si>
    <t>Mortal</t>
  </si>
  <si>
    <t>Muy grave</t>
  </si>
  <si>
    <t>Grave</t>
  </si>
  <si>
    <t>Leve</t>
  </si>
  <si>
    <t>Evaluación del riesgo residual</t>
  </si>
  <si>
    <t>OBSERVACIONES</t>
  </si>
  <si>
    <t>MATRIZ DE IDENTIFICACION  DE PELIGROS, VALORACION  DE RIESGOS Y DETERMINACION DE CONTROLES.</t>
  </si>
  <si>
    <t>1.1. Biológico: Virus</t>
  </si>
  <si>
    <t>1.2. Biológico: Bacterias</t>
  </si>
  <si>
    <t>1.3.Biológico:  Hongos</t>
  </si>
  <si>
    <t>1.4. Biológico: Ricketsias</t>
  </si>
  <si>
    <t>1.6. Biológico: Picaduras</t>
  </si>
  <si>
    <t>1.6. Biológico: Mordedura</t>
  </si>
  <si>
    <t>1.7. Biológico: Fluidos y Excrementos</t>
  </si>
  <si>
    <t>2.1. Físico: Ruido</t>
  </si>
  <si>
    <t>2.2. Físico: Iluminación</t>
  </si>
  <si>
    <t>2.3. Físico: Vibración</t>
  </si>
  <si>
    <t>2.4. Físico: Temperaturas</t>
  </si>
  <si>
    <t>2.5. Físico: Presión Atmosférica</t>
  </si>
  <si>
    <t>2.6. Físico: Radiaciones Ionizantes</t>
  </si>
  <si>
    <t>2.7. Físico: Radiaciones No Ionizantes</t>
  </si>
  <si>
    <t>4.1. Psicosocial: Gestión Organizacional</t>
  </si>
  <si>
    <t>4.4. Psicosocial: Condiciones de la tarea</t>
  </si>
  <si>
    <t>4.5. Psicosocial: Interfaeses tarea persona</t>
  </si>
  <si>
    <t>4.6. Psicosocial: Jornada de trabajo</t>
  </si>
  <si>
    <t>5.1. Biomecánico: Posturas</t>
  </si>
  <si>
    <t>5.2. Biomecánico: Movimientos repetitivos</t>
  </si>
  <si>
    <t>5.3. Biomecánico: Esfuerzo</t>
  </si>
  <si>
    <t>5.4. Biomecánico: Manipulación manual de cargas</t>
  </si>
  <si>
    <t>6.1. Condiciones de Seguridad: Mecánico</t>
  </si>
  <si>
    <t>6.2. Condiciones de Seguridad: Eléctrico</t>
  </si>
  <si>
    <t>6.3. Condiciones de Seguridad: Locativo</t>
  </si>
  <si>
    <t>6.4. Condiciones de Seguridad: Tecnológico</t>
  </si>
  <si>
    <t>6.5. Condiciones de Seguridad: Accidente de transito</t>
  </si>
  <si>
    <t>6.6. Condiciones de Seguridad: Público</t>
  </si>
  <si>
    <t>6.7. Condiciones de Seguridad: Trabajo en alturas</t>
  </si>
  <si>
    <t>6.8. Condiciones de Seguridad: Espacios confinados</t>
  </si>
  <si>
    <t>5.5. Factores Humanos</t>
  </si>
  <si>
    <t>Movimientos repetitivos por trabajo con video-terminales (uso de teclado) sin apoyo de los miembros superiores y muñeca.</t>
  </si>
  <si>
    <t>Proceso / Cargos</t>
  </si>
  <si>
    <t>Molestias visuales, destellos, insolación, etc.</t>
  </si>
  <si>
    <t>---</t>
  </si>
  <si>
    <t>Ninguna</t>
  </si>
  <si>
    <t>Si</t>
  </si>
  <si>
    <t>EPP</t>
  </si>
  <si>
    <t>Capacitación en higiene postural y pausas activas</t>
  </si>
  <si>
    <t>Golpes, traumas</t>
  </si>
  <si>
    <t>Autocuidado</t>
  </si>
  <si>
    <t>Estrés</t>
  </si>
  <si>
    <t>Diagnostico de clima organizacional</t>
  </si>
  <si>
    <t>3. Químico:</t>
  </si>
  <si>
    <t>3.3 Químico: Fibras</t>
  </si>
  <si>
    <t>3.4. Químico: Gases y Vapores</t>
  </si>
  <si>
    <t>3.6. Químico: Material Particulado</t>
  </si>
  <si>
    <t>6. Condiciones de Seguridad</t>
  </si>
  <si>
    <t>4. Psicosocial</t>
  </si>
  <si>
    <t>2.Fisico</t>
  </si>
  <si>
    <t>1.Biologico</t>
  </si>
  <si>
    <t>Esporádica</t>
  </si>
  <si>
    <t>3.2 Químico: Polvos orgánicos, inorgánicos</t>
  </si>
  <si>
    <t>3.5. Químico: Humos metálicos, no metálicos</t>
  </si>
  <si>
    <t>4.2. Psicosocial: Características de la organización del trabajo</t>
  </si>
  <si>
    <t>4.3. Psicosocial: Características del grupo social de trabajo</t>
  </si>
  <si>
    <t>5. Biomecánicos</t>
  </si>
  <si>
    <t>7. Fenómenos Naturales</t>
  </si>
  <si>
    <t>7.1. Fenómenos naturales: Sismos</t>
  </si>
  <si>
    <t>7.2. Fenómenos naturales: Terremotos</t>
  </si>
  <si>
    <t>7.3. Fenómenos naturales: Vendaval</t>
  </si>
  <si>
    <t>7.4 Fenómenos naturales: Inundación</t>
  </si>
  <si>
    <t>7.5 Fenómenos naturales: Derrumbe</t>
  </si>
  <si>
    <t xml:space="preserve">7.6 Fenómenos naturales: Precipitaciones </t>
  </si>
  <si>
    <t>1.5. Biológico: Parásitos</t>
  </si>
  <si>
    <t>Continua</t>
  </si>
  <si>
    <t xml:space="preserve"> 3.1 Químico: Liquidos, nieblas, rocíos</t>
  </si>
  <si>
    <t>Estrés, daños fisicos y mentales, muerte.</t>
  </si>
  <si>
    <t>Tipo de Actividad
R u t i n a r i o ( Si / No)</t>
  </si>
  <si>
    <t>CONTROL DE CAMBIOS</t>
  </si>
  <si>
    <t>FECHA</t>
  </si>
  <si>
    <t>DESCRIPCIÓN DEL CAMBIO</t>
  </si>
  <si>
    <t>RESPONSABLE</t>
  </si>
  <si>
    <t xml:space="preserve">Cortinas que no permitan el acceso de radiación solar al ambiente de trabajo </t>
  </si>
  <si>
    <t>Altos niveles de concentración, demandas cualitativas de la labor.</t>
  </si>
  <si>
    <t>Actividades de Bienestar</t>
  </si>
  <si>
    <t>Ubicación de Impresoras 
(Distantes del P.de Trabajo)</t>
  </si>
  <si>
    <t>Adopción de posturas (Bípeda) desplazamiento por las diferentes areas de la Entidad.</t>
  </si>
  <si>
    <t>Fatiga Muscular</t>
  </si>
  <si>
    <t>Atentados terroristas.</t>
  </si>
  <si>
    <t>Personal de Vigilancia y Seguridad Fisica</t>
  </si>
  <si>
    <t>Procedimiento Operativo Normalizado.</t>
  </si>
  <si>
    <t>Adopción de posturas (Sedente) prolongada por labores del trabajo de oficinas, malas posturas.</t>
  </si>
  <si>
    <t>Uso no adecuado de mobiliario, posición sedente inadecuada en sillas de oficina.</t>
  </si>
  <si>
    <t>Entrega de comunicaciones y publicaciones</t>
  </si>
  <si>
    <t>Control en el equipo del Nivel de Ruido</t>
  </si>
  <si>
    <t>Pausas Activas</t>
  </si>
  <si>
    <t>Autocuidado;</t>
  </si>
  <si>
    <t>Equipos con limitador de ruido</t>
  </si>
  <si>
    <t>Manipulación de archivo en cajas</t>
  </si>
  <si>
    <t>Lesiones Lumbares</t>
  </si>
  <si>
    <t>Buenas Posturas</t>
  </si>
  <si>
    <t>Sensibilización manejo de cargas
Autocuidado</t>
  </si>
  <si>
    <t>Comunicación e intercambio de información con grupo de trabajo diferente al Habitual</t>
  </si>
  <si>
    <t>Bienvenida y Saludo Ameno.</t>
  </si>
  <si>
    <t>Cambios Extremos de Temperatura.</t>
  </si>
  <si>
    <t>Enfermedades Respiratorias</t>
  </si>
  <si>
    <t>Muerte</t>
  </si>
  <si>
    <t>Edificio Sismo resistente</t>
  </si>
  <si>
    <t>Inducción Protocolo de Emergencias</t>
  </si>
  <si>
    <t>Plan de Emergencias
Brigada de Emergencias</t>
  </si>
  <si>
    <t>Mobiliario y ambientes de Trabajo Saludables;
Pausas Activas</t>
  </si>
  <si>
    <t>No</t>
  </si>
  <si>
    <t>Movimiento telúrico</t>
  </si>
  <si>
    <t>Mecanismos de Autorreporte de Condiciones adversas de Seguridad y Salud.</t>
  </si>
  <si>
    <t>Campañas de Comunicación Asertiva con los visitantes.</t>
  </si>
  <si>
    <t>Golpes Contusiones</t>
  </si>
  <si>
    <t>Acceso Restringido</t>
  </si>
  <si>
    <t>Almacenamiento no adecuado, orden y clasificación de Residuos</t>
  </si>
  <si>
    <t>Quemaduras</t>
  </si>
  <si>
    <t>Uso de EPP</t>
  </si>
  <si>
    <t>Acopio de Residuos</t>
  </si>
  <si>
    <t>Presencia de Vectores Y roedores</t>
  </si>
  <si>
    <t>Intoxicaciones</t>
  </si>
  <si>
    <t>EJECUCIÓN DE LABORES DE ASEO Y CAFETERIA</t>
  </si>
  <si>
    <t>----------</t>
  </si>
  <si>
    <t>ACTIVIDADES DE MANTENIMIENTO LOCATIVO</t>
  </si>
  <si>
    <t>NO</t>
  </si>
  <si>
    <t>ACTIVIDADES DE CONTROL DE PLAGAS Y LAVADO Y DESINFECCIÓN DE TANQUES</t>
  </si>
  <si>
    <t>Intoxicaciones, muerte</t>
  </si>
  <si>
    <t>Superficies deslizantes por labores de limpieza</t>
  </si>
  <si>
    <t>Ambiente contaminado con plaguicidas</t>
  </si>
  <si>
    <t>Manejo de cargas, movimientos repetitivos</t>
  </si>
  <si>
    <t>Hernias, lesiones al sistema osteomuscular</t>
  </si>
  <si>
    <t>Uso y manejo de sustancias químicas</t>
  </si>
  <si>
    <t>Contacto dérmico, intoxicaciones</t>
  </si>
  <si>
    <t xml:space="preserve"> 3.1 Químico: Líquidos, nieblas, rocíos</t>
  </si>
  <si>
    <t>Contacto con productos químicos desinfectantes.</t>
  </si>
  <si>
    <t>Contaminación del suelo, intoxicación dérmica</t>
  </si>
  <si>
    <t>Caídas, golpes, traumas</t>
  </si>
  <si>
    <t>Uso de elementos de protección personal</t>
  </si>
  <si>
    <t>Uso de elementos de protección personal calzado antideslizante</t>
  </si>
  <si>
    <t>Criterios de Selección y seguimiento a proveedores y actividades tercerizadas.
Procedimiento de trabajo seguro para actividades de limpieza de instalaciones.
Señalización del área deslizante.
Inducción basica
Control Operacional HSE</t>
  </si>
  <si>
    <t>Actividad realizadas por terceros contratados por proveedor de servicios de arrendamiento.
Aplicar criterios de selección y seguimiento a proveedores, contratistas y actividades tercerizadas</t>
  </si>
  <si>
    <t>Actividad realizadas por terceros contratados por proveedor de servicios de aseo y cafetería.
Aplicar criterios de selección y seguimiento a proveedores, contratistas y actividades tercerizadas.</t>
  </si>
  <si>
    <t>Diagnostico de clima organizacional
Evaluación riesgo Psicosocial.
Programa de Vigilancia Psicosocial
Comité de Convivencia Laboral
Continuar con Plan de Bienestar</t>
  </si>
  <si>
    <t>Ajuste y dotación de persianas</t>
  </si>
  <si>
    <t>____</t>
  </si>
  <si>
    <t>___</t>
  </si>
  <si>
    <t>Golpes en extremidades inferiores, electrocución</t>
  </si>
  <si>
    <t>Organización de cableado</t>
  </si>
  <si>
    <t>__</t>
  </si>
  <si>
    <t>Comunicación al área encargada de revisión y adecuada ubicación de cableado.</t>
  </si>
  <si>
    <t>Cansancio físico, lesiones osteomusculares, escoliosis, etc.</t>
  </si>
  <si>
    <t>Sillas ergonómicas con cinco puntos de apoyo</t>
  </si>
  <si>
    <t>Síndromes dolorosos: STC, Tendinitis, etc.</t>
  </si>
  <si>
    <t>Puestos de Trabajo ergonómicos.</t>
  </si>
  <si>
    <t>Pad mouse, teclado externo, etc.,.</t>
  </si>
  <si>
    <t>Equipos Informático de gran Volumen y UPS, en áreas administrativas</t>
  </si>
  <si>
    <t>Inducción Básica Visitantes en Recepción, escarapela, registros de visitantes</t>
  </si>
  <si>
    <t>Inducción básica visitantes, Plan de preparación y respuesta a emergencias</t>
  </si>
  <si>
    <t>Señalización de Áreas</t>
  </si>
  <si>
    <t>Movimiento y Transito de Personal y de Vehículos</t>
  </si>
  <si>
    <t>Almacenamiento de Sustancias Químicas</t>
  </si>
  <si>
    <t>Planta Eléctrica y Subestación</t>
  </si>
  <si>
    <t>Ejecutar capacitación Posturas Higiénicas.</t>
  </si>
  <si>
    <t>Disminución de capacidad auditiva</t>
  </si>
  <si>
    <t>Estrés, alteraciones al sistema nervioso.</t>
  </si>
  <si>
    <t>Lesiones, perdida de equipo y/o herramienta.</t>
  </si>
  <si>
    <t>Atracos, agresiones, atentados.</t>
  </si>
  <si>
    <t>Adopción de postura sedente</t>
  </si>
  <si>
    <t>Lesiones del sistema musculo esquelético</t>
  </si>
  <si>
    <t>Excesos de velocidad, Infracciones a normas por peatones , No estar atento a las condiciones del tránsito, Adelantamientos indebidos, fallas mecánicas.</t>
  </si>
  <si>
    <t>Estrés, Lesiones físicas, muerte.</t>
  </si>
  <si>
    <t xml:space="preserve">Mtto de Vehículos.
</t>
  </si>
  <si>
    <t>Mantenimiento preventivo, vehículo dotado de AIRBAGS, cinturones de seguridad.</t>
  </si>
  <si>
    <t>Uso obligatorio de Cinturón de seguridad</t>
  </si>
  <si>
    <t>Programar examen de Aptitud médica con criterio SENSOMETRICO</t>
  </si>
  <si>
    <t>Seguimiento a Cronograma de actividades PVE prevención DME</t>
  </si>
  <si>
    <t>Uso de transporte publico, exposición constante al trafico vehicular como peatón y pasajero,no cruzar por las esquinas, no uso de cebras, no uso de àreas peatonales puentes peatonales, aceras, andenes, etc.</t>
  </si>
  <si>
    <t>Lesiones, perdida de documentos de la entidad y documentos personales</t>
  </si>
  <si>
    <t>Diagnostico de clima organizacional, Actividades de Bienestar</t>
  </si>
  <si>
    <t>Ninguno, Sensibilización manejo de cargas
Autocuidado</t>
  </si>
  <si>
    <t>Sensibilización riesgo publico, autocuidado.</t>
  </si>
  <si>
    <t>Actividades de sensibilización en seguridad vial, Autocuidado.</t>
  </si>
  <si>
    <t>Bandas antideslizantes, pasamanos continuos</t>
  </si>
  <si>
    <t>Condiciones limitadas para el acceso</t>
  </si>
  <si>
    <t>Emergencias por sismo</t>
  </si>
  <si>
    <t>UAE CONTADURIA GENERAL DE LA NACIÓN
TRABAJOS EN MISIÓN</t>
  </si>
  <si>
    <t>EXTERNAS</t>
  </si>
  <si>
    <t>BIENESTAR SOCIAL, ESTIMULOS Y CAPACITACIÓN</t>
  </si>
  <si>
    <t>ACTIVIDADES INCLUIDAS EN EL PLAN DE BIENESTAR Y EN EL PLAN INSTITUCIONAL DE CAPACITACIONES.</t>
  </si>
  <si>
    <t>Interactuar con partes interesadas en mesas de trabajo, capacitación en materia de normalización e investigación , consolidación y centralización CONTABLE</t>
  </si>
  <si>
    <t xml:space="preserve">Protocolo de atención al ciudadano
PVE Psicosocial.
Notificaciones de Coordinadores de Grupos Internos de Trabajo a Talento Humano de Comisiones. </t>
  </si>
  <si>
    <t>Seguimiento a Cronograma de actividades PVE Psicosocial
Sensibilización en SIGI Necesidad de reporte de COMISIONES.</t>
  </si>
  <si>
    <t>Desarrollo de actividades deportivas o de bienestar en representación o por solicitud de la CGN.</t>
  </si>
  <si>
    <t>Uso de escenarios adecuados</t>
  </si>
  <si>
    <t>Divulgación peligros y controles previo al desarrollo de la actividad.
Verificación de Condiciones Minimas del escenario
Verificación de Plan de preparación y respuesta a emergencias del Escenario.</t>
  </si>
  <si>
    <t>"Criterios de Selección y seguimiento a proveedores y actividades tercerizadas".
Concepto sanitario vigente.
Carné aplicador de plaguicidas
Programar actividad, en día no laboral.
Actividad desarrollada en horario no laboral.</t>
  </si>
  <si>
    <t>COMISIÓN DE  SERVICIOS</t>
  </si>
  <si>
    <t>Abril de 2018</t>
  </si>
  <si>
    <t>Julio de 2018</t>
  </si>
  <si>
    <t>Se revisa matriz respecto evento ocurrido en sotanos con motocicletas</t>
  </si>
  <si>
    <t>Contacto con superficies y materiales calientes en la  Preparación del café y manipulación de la greca</t>
  </si>
  <si>
    <t>Quemaduras, heridas, laceraciones</t>
  </si>
  <si>
    <t>Grecas ancladas</t>
  </si>
  <si>
    <t>Autocuidado.</t>
  </si>
  <si>
    <t xml:space="preserve">Instructivo uso seguro de greca y manipulación de bebidas calientes.
Criterios de Selección y seguimiento a proveedores y actividades tercerizadas.
</t>
  </si>
  <si>
    <t>Agosto de 2018</t>
  </si>
  <si>
    <t>Se revisa y actualiza matriz de peligros, se incluyen peligros asociados al uso de microondas en la cafetería, uso de grecas y peligros asociados a fallas del ascensor.</t>
  </si>
  <si>
    <t>Alergias, infecciones, afectaciones dérmicas</t>
  </si>
  <si>
    <t>Se revisa matriz, se evidencia controles frente al evento ocurrido por caidas al mismo nivel ocurrido en el mes de julio. Sin embargo se registra observaciones para proveedores de estos servicios</t>
  </si>
  <si>
    <t>Divulgación peligros y controles en inducción.</t>
  </si>
  <si>
    <t>Mantenimiento de Luminarias</t>
  </si>
  <si>
    <t>Derrame de sustancias de aseo y limpieza
(Proveedor Aseo y cafetería)</t>
  </si>
  <si>
    <t>Golpes, y contusiones, quemaduras</t>
  </si>
  <si>
    <t>Inspecciones de control Operacional por parte de GIT de Servicios Generales</t>
  </si>
  <si>
    <t>Caídas, golpes, traumas, esguinces y otras lesiones osteomusculares.</t>
  </si>
  <si>
    <t>Reportar fecha y hora de la actividad a la Administradora de Riesgos Laborales.</t>
  </si>
  <si>
    <t>Estacionamiento de vehículos</t>
  </si>
  <si>
    <t>COPASST</t>
  </si>
  <si>
    <t>COORD TH.</t>
  </si>
  <si>
    <t>PROYECTADO</t>
  </si>
  <si>
    <t>APROBADO</t>
  </si>
  <si>
    <t>Mayo de 2019</t>
  </si>
  <si>
    <t>Se unifican criterios de situaciones de emergencia con SGA y se incluyen en la matriz peligros y riesgos por actividades externas de vecinas o del entorno. Se adicionan a las actividades de bienestar realizadas externamente el desarrollo de actividades de bienestar en las instalaciones de la CGN</t>
  </si>
  <si>
    <t>SOTANO 1 - 2 -  3 - 4 
PARQUEADEROS Y ALMACEN DE RESIDUOS</t>
  </si>
  <si>
    <t xml:space="preserve">Transito de Vehículos </t>
  </si>
  <si>
    <t>Acopio de residuos en área cerrada del sótano (administración del edificio)</t>
  </si>
  <si>
    <t xml:space="preserve">Componentes mecánicos </t>
  </si>
  <si>
    <t xml:space="preserve">ACCESO A PARQUEADEROS 
Transito (Subir y bajar) por ascensores o escaleras y pasillos demarcados .
Uso de calzado alto o con tacón .
</t>
  </si>
  <si>
    <t>PISO 3</t>
  </si>
  <si>
    <t>Procesos de: Normalización y Culturización Contable, Centralización de la Información, Consolidación de la Información y Gestión Administrativa.</t>
  </si>
  <si>
    <t>UAE CONTADURIA GENERAL DE LA NACIÓN (PISO 3 Y 15)</t>
  </si>
  <si>
    <t>Ciudadanos representantes de entidades que reportan al CHIP, estudiantes, otros grupos de valor  que requieren ingreso a los pisos 3 y 15 de UAE CGN</t>
  </si>
  <si>
    <t>Ubicación no adecuada de cableado eléctrico</t>
  </si>
  <si>
    <t>"Criterios de Selección y seguimiento a proveedores y actividades tercerizadas".
Mantenimiento electrico y otros Criterios de Control de Proveedores servicios de arrendamiento</t>
  </si>
  <si>
    <t>Actividad realizadas por terceros contratados por proveedor de servicios de arrendamiento</t>
  </si>
  <si>
    <t>Actividades administrativas relacionadas con la administración pública, relacionadas con soporte, planeación y otras de apoyo para la elaboración productos contables</t>
  </si>
  <si>
    <t>Piso 15, Torre 1 Edificio Elemento</t>
  </si>
  <si>
    <t>Piso 3, Torre 1 Edificio Elemento</t>
  </si>
  <si>
    <t>PISOS 3 Y 15 EDIFICIO ELEMENTO TORRE 1 AIRE</t>
  </si>
  <si>
    <t>Fluidos proyectados en el transporte en bandejas por largos trayectos</t>
  </si>
  <si>
    <t>Criterios de Selección y seguimiento a proveedores y actividades tercerizadas.
Incluir en requisitos de proveedor uso de equipo para el transporte de bebidas
Control Operacional HSE</t>
  </si>
  <si>
    <t>Criterios de Selección y seguimiento a proveedores y actividades tercerizadas.
Capacitación higiene postural y manejo de cargas.
Inducción Básica.
Control Operacional HSE</t>
  </si>
  <si>
    <t xml:space="preserve">Gestionar compra de carrito para el transporte de bebidas calientes para piso 3 y 15. Hacer solicitud al GIT de servicios Generales Administrativos y Financieros.
</t>
  </si>
  <si>
    <t>Fluidos proyectados por personal de cafetería por transporte continuo de bandejas con bebidas calientes . Corredor salida de cafetería.</t>
  </si>
  <si>
    <t>Secado de Manos</t>
  </si>
  <si>
    <t>Señalizar Peligro</t>
  </si>
  <si>
    <t>Reubicar equipo de secado de manos</t>
  </si>
  <si>
    <t>Transporte Directivos</t>
  </si>
  <si>
    <t>Cafetería</t>
  </si>
  <si>
    <t>Electrocución.
Caídas, golpes</t>
  </si>
  <si>
    <t>Figurar y organizar cableado</t>
  </si>
  <si>
    <t>Ubicación de dispensadores de agua potable en planos de trabajo</t>
  </si>
  <si>
    <t>Electrocución.
Golpes</t>
  </si>
  <si>
    <t>Puntos de Hidratación</t>
  </si>
  <si>
    <t>Establecer restricción para ubicar puntos de Hidratación en puestos de Trabajo</t>
  </si>
  <si>
    <t>Solicitar reubicación de Puntos de Hidratación</t>
  </si>
  <si>
    <t>Hornos Microondas</t>
  </si>
  <si>
    <t>Inestabilidad de Hornos Microondas y Grecas</t>
  </si>
  <si>
    <t>Televisores, Pantallas</t>
  </si>
  <si>
    <t>Cableado suelto de televisores  Salida de Secretaría General y Despacho</t>
  </si>
  <si>
    <t>Cableado suelto de televisores  áreas comunes Procesos Misionales</t>
  </si>
  <si>
    <t>Salón Contadores</t>
  </si>
  <si>
    <t>Matriz de criterios de selección y seguimiento de proveedores y actividades tercerizadas</t>
  </si>
  <si>
    <t>Mantenimiento de Instalaciones Proveedor MTS CiTY Parking</t>
  </si>
  <si>
    <t>Control químico de plagas vectores y roedores Firma Administrador del Edificio Elemento MTS</t>
  </si>
  <si>
    <t>Realizar inspección con Firma MTS a las áreas comunes, Verificar cumplimiento de Condiciones minimas de Seguridad, salud en el Trabajo y Ambiente</t>
  </si>
  <si>
    <t>Protocolo Seguro de actividades físicas (Precalentamiento, enfriamiento y estiramiento)
Uso de calzado deportivo y/o antideslizante.</t>
  </si>
  <si>
    <t>Áreas comunes Piso 15</t>
  </si>
  <si>
    <t>Áreas comunes Piso 3</t>
  </si>
  <si>
    <t>Inestabilidad de Sillas Apiladas</t>
  </si>
  <si>
    <t>Golpes, y contusiones</t>
  </si>
  <si>
    <t>Cronograma Intervención  PVE Biomecánico</t>
  </si>
  <si>
    <t>Gestionar para el 2020 Sensibilización Riesgo Publico</t>
  </si>
  <si>
    <t>Sensibilización Riesgo Público</t>
  </si>
  <si>
    <t>Transito (Subir y bajar) por escaleras de emergencia</t>
  </si>
  <si>
    <t>Luz LED</t>
  </si>
  <si>
    <t>Incluir Actividad en Plan de Intervención ARL</t>
  </si>
  <si>
    <t>Percepción de iluminación deficiente, por uso de iluminación natural y restricción de iluminación artificial</t>
  </si>
  <si>
    <t>Evaluaciones médicas Ocupacionales
Audiometría</t>
  </si>
  <si>
    <t>Largos tiempos de espera durante la jornada laboral, características del tráfico de la ciudad</t>
  </si>
  <si>
    <t>Programa de Bienestar 
Cronograma PVE Psicosocial
Programa estilos de Vida y Trabajo Saludable</t>
  </si>
  <si>
    <t>Archivo Desarrollo de microorganismos en documentos almacenados</t>
  </si>
  <si>
    <t>Archivo</t>
  </si>
  <si>
    <t>Dotación de equipos de temperatura y humedad
Control de Plagas (Ácaros)</t>
  </si>
  <si>
    <t>Actividades Lúdicas, Pausas, etc.</t>
  </si>
  <si>
    <t xml:space="preserve">Desarrollo de actividades esporádicas que impliquen esfuerzo físico asociadas a juegos, lúdicas teatrales,  bailes,  etc. </t>
  </si>
  <si>
    <t>Mecanismos de Auto reporte de Condiciones adversas de Seguridad y Salud</t>
  </si>
  <si>
    <t>Capacitación en manejo defensivo, Examen de aptitud Psicosensométrica, consulta periódica al SIMIT. Actividades de sensibilización en seguridad vial.</t>
  </si>
  <si>
    <t>Medición Higiénica de Confort térmico.</t>
  </si>
  <si>
    <t>Uso de transporte publico, exposición constante al trafico vehicular como peatón y pasajero, no cruzar por las esquinas, no uso de cebras, no uso de áreas peatonales puentes peatonales, aceras, andenes, etc.</t>
  </si>
  <si>
    <t>PISOS 3 Y 15</t>
  </si>
  <si>
    <t>Inducción básica visitantes</t>
  </si>
  <si>
    <t>Criterios de Selección y seguimiento a proveedores y actividades tercerizadas.  Procedimiento de trabajo seguro para actividades de limpieza de instalaciones.
Capacitación manejo de sustancias quimicas, derrames.
Inducción Básica.
Control Operacional HSE</t>
  </si>
  <si>
    <t>"Criterios de Selección y seguimiento a proveedores y actividades tercerizadas". Capacitación higiene postural. Capacitación manejo de sustancias quimicas. Capacitación trabajo en alturas nivel basico o nivel avanzado según actividad.
Inducción Básica.
Control Operacional HSE</t>
  </si>
  <si>
    <t>Diciembre de 2019</t>
  </si>
  <si>
    <t xml:space="preserve">Se actualiza matriz de IPVRDC, en atención a la nueva sede. </t>
  </si>
  <si>
    <t>Suministro de calentador
Ventilador</t>
  </si>
  <si>
    <t>Protocolo de Emergencias CGN y MTS</t>
  </si>
  <si>
    <t>Cronograma de PVE Psicosocial Conforme a resultados de mediciones</t>
  </si>
  <si>
    <t>Situaciones de emergencia</t>
  </si>
  <si>
    <t>Sobre carga de la red electrica</t>
  </si>
  <si>
    <t>Procedimiento Operativo Normalizado de emergencias por Incendio
Sistema de Control de Incendios</t>
  </si>
  <si>
    <t>Solicitar a Proveedor de Arrendamiento Informe de Inspección Bomberos</t>
  </si>
  <si>
    <t>Acopio de Sillas, salón contadores</t>
  </si>
  <si>
    <t>Respuesta atención a llamadas telefónicas de los usuarios de Centralización</t>
  </si>
  <si>
    <t>Solicitar a personal de Gestión Administrativa evidencias de cumplimiento.</t>
  </si>
  <si>
    <t>Ataques a las instalaciones de la CGN, Atracos, agresiones, atentados.</t>
  </si>
  <si>
    <t>Instalaciones con dispositivos de control de acceso, vigilancia y seguridad física.</t>
  </si>
  <si>
    <t>Actualizar Matriz de Criterios de selección y evaluación de Proveedores y Contratistas</t>
  </si>
  <si>
    <t>Secador de manos ubicado  junto a la puerta del baño de hombres y mujeres</t>
  </si>
  <si>
    <t xml:space="preserve">Fátiga muscular, Síndromes dolorosos, lumbalgías, Epicondilitis. Afecciones circulatorias como  várices. Discopatías. </t>
  </si>
  <si>
    <t>Sillas ergonomicas
Elementos ergonomicos (Descansapies, bases monitor, porta documentos, entre otros)</t>
  </si>
  <si>
    <t>Pausas activas
Capacitación en Higiene Postural</t>
  </si>
  <si>
    <t xml:space="preserve">Ubicación de extintores en todas las áreas , adecuacion de los cables de energia.
</t>
  </si>
  <si>
    <t>Contagio o propagación de Covid-19, por contacto con personas portadoras del virus en el uso de impresoras</t>
  </si>
  <si>
    <t>Infecciones respiratorias agudas, graves, dificultad para respirar, alteraciones del sistemas del cuerpo humano, muerte.</t>
  </si>
  <si>
    <t>Programar Medición Confort térmico.</t>
  </si>
  <si>
    <t>Señalización distanciamiento físico</t>
  </si>
  <si>
    <t>Protocolos de desinfección de superficies de equipos, electrónicos.
Ubicación de puntos de desinfección.
Protocolos de distanciamiento físico</t>
  </si>
  <si>
    <t>Uso obligatorio de tapabocas</t>
  </si>
  <si>
    <t>Aprobación protocolos de bioseguridad ARL Positiva</t>
  </si>
  <si>
    <t>Contagio o propagación de Covid-19, por contacto con personas portadoras del virus por la proximidad de puestos de trabajo.</t>
  </si>
  <si>
    <t>Restringir el uso de los puestos de trabajo con distanciamiento inferior a 1,50 metros</t>
  </si>
  <si>
    <t>Divulgación de circular interna.
Aprobación protocolos de bioseguridad ARL Positiva</t>
  </si>
  <si>
    <t>Quemadúras</t>
  </si>
  <si>
    <t>Mantenerse sentado por largas jornadas en puestos de trabajo de oficina</t>
  </si>
  <si>
    <t>Emergencia sanitaria</t>
  </si>
  <si>
    <t>Red de aire acondicionado</t>
  </si>
  <si>
    <t>Correspondencia</t>
  </si>
  <si>
    <t>Ambiente de trabajo</t>
  </si>
  <si>
    <t>Reuniones, aglomeraciones, atención a público en espacios reducidos o con baja ventilación</t>
  </si>
  <si>
    <t>Restringir reuniones preenciales</t>
  </si>
  <si>
    <t>Establecer uso de las TIC</t>
  </si>
  <si>
    <t>Solicitar dotación de panel de aislamiento para el corredor de la cafetería</t>
  </si>
  <si>
    <t>Seguimiento periodico proveedor de aseo y cafetería</t>
  </si>
  <si>
    <t>Publicación instructivo uso seguro de hornos Microondas y Greca</t>
  </si>
  <si>
    <t>Organización o figurado de cableado</t>
  </si>
  <si>
    <t>Figurar y organizar cableado 
Área de soporte</t>
  </si>
  <si>
    <t>Acumulación de personas</t>
  </si>
  <si>
    <t>Instalaciones conforme RETIE</t>
  </si>
  <si>
    <t>Cableado figurado y aislado</t>
  </si>
  <si>
    <t>Superficies deslizantes</t>
  </si>
  <si>
    <t>Señalización del área deslizante.
Autocuidado. Lecciones aprendidas tránsito a velocidad segura</t>
  </si>
  <si>
    <t>Ingreso ocasional o frecuente al Piso 3, Torre 1 Edificio Elemento</t>
  </si>
  <si>
    <t>Tránsito por pasillos</t>
  </si>
  <si>
    <t>Emergencias médicas por personas con complicaciones y/o sintomatología compatible o asociada con Covid-19.</t>
  </si>
  <si>
    <t>Protocolo de ingreso a las instalaciones para usuarios y visitantes.
Criterios de selección proveedor de arrendamiento</t>
  </si>
  <si>
    <t>Plan de emergencias.
Protocolos de bioseguridad Manejo casos positivos o sospechosos de COVID-19</t>
  </si>
  <si>
    <t>Dotación EPP</t>
  </si>
  <si>
    <t>Seguimiento a signos y síntomas</t>
  </si>
  <si>
    <t>Exposición a radiaciones no ionizantes por incidencia de radiación solar por ventana, principalmente oficina Coordinador GIT Entidades Gobierno</t>
  </si>
  <si>
    <t>Exposición a radiaciones no ionizantes por incidencia de radiación solar por ventanales costado sur. Incidencia en GIT Comunicación y Prensa.</t>
  </si>
  <si>
    <t>Salud pública</t>
  </si>
  <si>
    <t>Emergencias Potenciales</t>
  </si>
  <si>
    <t>Procesos de: Comunicación Pública y Despacho</t>
  </si>
  <si>
    <t>Programar examen de Aptitud médica con criterio Sensométrico. Programar implementación PESV</t>
  </si>
  <si>
    <t>Desarrollo de actividades de ofimática en función del objetivo del proceso</t>
  </si>
  <si>
    <t>Vías Distritales</t>
  </si>
  <si>
    <t>Desarrollo de actividades de apoyo en función del objetivo de cada proceso</t>
  </si>
  <si>
    <t>Planeación Integral, Gestión Humana, Gestión Administrativa, Gestión Recursos Financieros, Gestión Jurídica  yControl y Evaluación</t>
  </si>
  <si>
    <t>Piso 15, Costado Norte Torre 1 Edificio Elemento</t>
  </si>
  <si>
    <t>GIT de Apoyo informático</t>
  </si>
  <si>
    <t>Data Center</t>
  </si>
  <si>
    <t>Respuesta atención a llamadas telefónicas de servidores públicos, contratistas, entidades, ciudadanos</t>
  </si>
  <si>
    <t>Procedimiento Operativo Normalizado de emergencias por Incendio
Sistema de Control de Incendios independiente. Monitoreo permanente</t>
  </si>
  <si>
    <t>Manipulación permanente de equipos y redes eléctricas</t>
  </si>
  <si>
    <t>Soporte</t>
  </si>
  <si>
    <t>Salas de Juntas</t>
  </si>
  <si>
    <t>Ambiente Sala</t>
  </si>
  <si>
    <t>Exposición a radiaciones no ionizantes por incidencia de radiación solar por ventanales costado sur. Incidencia en GIT Salón de juntas</t>
  </si>
  <si>
    <t>Baños</t>
  </si>
  <si>
    <t>Contagio o propagación de Covid 19 en el uso de sanitarios</t>
  </si>
  <si>
    <t>Cableado suleto de neveras y equipos electricos de la cafetería</t>
  </si>
  <si>
    <t>Equipos eléctricos</t>
  </si>
  <si>
    <t>Almacén</t>
  </si>
  <si>
    <t>Caída de objetos por almacenamiento inadeacudo ed elementos, materiales y equipos</t>
  </si>
  <si>
    <t>Bodegas</t>
  </si>
  <si>
    <t>RESPEL</t>
  </si>
  <si>
    <t>Sala de SST</t>
  </si>
  <si>
    <t>Bodega de insumos de cafetería</t>
  </si>
  <si>
    <t>Bodega Servicios Generales</t>
  </si>
  <si>
    <t>Caída de objetos por almacenamiento inadecuado de cajas de archivo, hornos microondas, insumos como toallas, rollos de papel, etc.</t>
  </si>
  <si>
    <t>Caída de objetos por almacenamiento inadecuado de insumos de cafetería, como azucar, crema de leche, mezcladores, exceden tamaño de las bandejas y altura.</t>
  </si>
  <si>
    <t xml:space="preserve">Acopio de tóneres, luminarias, otros residuos de aparatos eléctricos y electrónicos </t>
  </si>
  <si>
    <t>Almacenamiento conforme matriz de compatibilidades químicas</t>
  </si>
  <si>
    <t>Control Operacional por parte de GIT de Informática, Planeación Servicios Generales</t>
  </si>
  <si>
    <t>Control Operacional por parte de GIT de Servicios Generales. Criterios de evaluación a proveeedores</t>
  </si>
  <si>
    <t>Caída de objetos por almacenamiento inadecuado de elementos varios como archivo, cuadros, etc.</t>
  </si>
  <si>
    <t>Caída de objetos por almacenamiento inadecuado de sustancías químicas de aseo. Varsol, jabón liquido, cepillos, traperos, etc.</t>
  </si>
  <si>
    <t>Golpes y contusiones</t>
  </si>
  <si>
    <t>Matriz de compatibilidades químicas.
Kit control Derrames</t>
  </si>
  <si>
    <t>Restringir reuniones preenciales. Identificar Aforo bioseguridad</t>
  </si>
  <si>
    <t>Pantallas TIC´S</t>
  </si>
  <si>
    <t>Molestias visuales, Estrés, estimulación directa de nervios, modulación de la actividad del sistema nervioso, cambios del metabolismo, electrizacion, shock, fatiga, irritabilidad.</t>
  </si>
  <si>
    <t>Monitoreo de sistema Data Center a través de pantallas LED.</t>
  </si>
  <si>
    <t>Contratación de personal competente. Autocuidado.
Sistema de control de Incendios.
Plan de emergencias</t>
  </si>
  <si>
    <t>MATRIZ DE IDENTIFICACIÓN  DE PELIGROS, VALORACION  DE RIESGOS Y DETERMINACION DE CONTROLES.</t>
  </si>
  <si>
    <t>Uso de transporte publico, exposición constante al tráfico vehicular como peatón y pasajero,no cruzar por las esquinas, no uso de cebras, no uso de àreas peatonales puentes peatonales, aceras, andenes, etc.</t>
  </si>
  <si>
    <t>Centros de recreación, parques, complejos deportivos, etc.</t>
  </si>
  <si>
    <t>Trabajo en casa</t>
  </si>
  <si>
    <t>Puestos de trabajo temporales en casa</t>
  </si>
  <si>
    <t>Desarrollo de funciones u obligaciones contractuales</t>
  </si>
  <si>
    <t>Movimientos repetitivos por trabajo con video-terminales (uso de teclado) en puestos de trabajo temporales</t>
  </si>
  <si>
    <t>Mantenerse sentado por largas jornadas en sillas o puestos de trabajo temporales</t>
  </si>
  <si>
    <t>Cronograma Intervención  PVE Biomecánico a traves de las TIC.</t>
  </si>
  <si>
    <t>Divulgación peligros y controles previo al desarrollo de la actividad.
Verificación de Condiciones Mínimas del escenario
Verificación de Plan de preparación y respuesta a emergencias del Escenario.</t>
  </si>
  <si>
    <t>Desarrollo de actividades laborales o contractuales en alternancia con actividades familiares</t>
  </si>
  <si>
    <t>Solicitar actividades de prevención a traves de ARL Positiva y CCF</t>
  </si>
  <si>
    <t>Cronograma de intervención riesgo Psicosocial a traves de las TIC. Campañas de prevención estrés, desconexión laboral.</t>
  </si>
  <si>
    <t>Divulgación de directrices internas.
Proyección de protocolos de bioseguridad.
Establecer actividades de intervención con proveedor de Apoyo a la Gestión en SST y ARL Positiva</t>
  </si>
  <si>
    <t>Establecer actividades de intervención con proveedor de Apoyo a la Gestión en SST</t>
  </si>
  <si>
    <t>Campañas de intervención en salud pública a traves de las TIC. Protocolos de Bioseguridad conforme resolución 666 de 2020. 
Capacitación Generalidades COVID-19, patologías de base, vulnerabilidad y factores de riesgo, pánico por contagio, retorno al trabajo presencial, autocuidado y protocolos de bioseguridad. Prevención y contención.</t>
  </si>
  <si>
    <t>Contagio o propagación de Covid-19, contacto con personas portadoras del virus al salir de casa</t>
  </si>
  <si>
    <t>Contagio o propagación de Covid-19, por contacto con familiares  portadores del virus.</t>
  </si>
  <si>
    <t>Divulgación de directrices internas para la atención de visitantes.
Proyección de protocolos de bioseguridad.
Priorizar atención virtual de entidades y ciudadanos</t>
  </si>
  <si>
    <t>ZONAS COMUNES ADMINISTRACIÓN MTS</t>
  </si>
  <si>
    <t>ÁREAS COMUNES EDIFICIO ELEMENTO</t>
  </si>
  <si>
    <t>Contagio o propagación de Covid-19, contacto con personas portadoras del virus  en el uso de ascensores y otras áreas comunes</t>
  </si>
  <si>
    <t>Campañas de intervención en salud pública a traves de las TIC. Protocolos de Bioseguridad Edificio Elemento, administración MTS Para zonas y áreas comunes</t>
  </si>
  <si>
    <t>Protocolos de bioseguridad edificio Elemento.
Seguimiento a signos y síntomas antes del ingreso en recepción y parqueaderos.</t>
  </si>
  <si>
    <t>Junio de 2020</t>
  </si>
  <si>
    <t>Se realiza actualización de Identificación de Peligros, Valoración de Riesgos y Determinación de controles, de acuerdo a distribución de procesos en Pisos 3 y 15 de Ediificio Elemento Torre 1. tambien se incluye aspectos relacionados con la emergencia sanitaria por COVID-19.</t>
  </si>
  <si>
    <t>ANDRES FELIPE MORA MORA</t>
  </si>
  <si>
    <t>Salas de Juntas Piso 15</t>
  </si>
  <si>
    <t>Emergencias Potenciales Piso 15</t>
  </si>
  <si>
    <t>Riesgos en Salud pública Piso 15</t>
  </si>
  <si>
    <t>Cafetería Piso 15</t>
  </si>
  <si>
    <t>Bodegas Piso 3</t>
  </si>
  <si>
    <t>Salas de Juntas Piso 3</t>
  </si>
  <si>
    <t>Protocolo de Bioseguridad, aforo de sala que asegure distanciamiento físico</t>
  </si>
  <si>
    <t>Manejo de residuos COVID-19</t>
  </si>
  <si>
    <t>Contagio COVID-19, Infecciones respiratorias agudas, graves, dificultad para respirar, alteraciones del sistemas del cuerpo humano, muerte.</t>
  </si>
  <si>
    <t>Criterios de selección y evaluación a proveedores</t>
  </si>
  <si>
    <t>20(Promedio de Visitantes)</t>
  </si>
  <si>
    <t xml:space="preserve">Contagio o propagación de Covid-19, por contacto con personas portadoras del virus </t>
  </si>
  <si>
    <t>MATRIZ DE IDENTIFICACION  DE PELIGROS, VALORACION  DE RIESGOS Y DETERMINACION DE CONTROLES.
Actualización /06/2020 ARL Positiva</t>
  </si>
  <si>
    <t>Elvira Barreto</t>
  </si>
  <si>
    <t>W/Restrepo</t>
  </si>
  <si>
    <t>Marzo de 2020</t>
  </si>
  <si>
    <t>Oscar Blanco</t>
  </si>
  <si>
    <t>Se verifica en reazón al accidente reportado en el mes de febrero. NO se requiere actualización</t>
  </si>
  <si>
    <t>Restringir reuniones presenciales. Identificar Aforo bioseguridad</t>
  </si>
  <si>
    <t>Protocolos de Bioseguridad manejo de residuos COVID-19.
Contenedores de residuos ordinarios identificados con Residuos COVID-19.
Protocolo manejo de Residuos conforme resolución 666 de 2020 y sus modificaciones.</t>
  </si>
  <si>
    <t xml:space="preserve">Circulares internas, protocolo de Bioseguridad conforme resolución 666 de 2020 y sus modificaciones. Establecer directrices para asegurar condiciones de ventilación y distanciamiento físico, adopción de la alternancia. </t>
  </si>
  <si>
    <t>Fortalecer el uso de las TIC. Protocolos de Bioseguridad conforme resolución 666 de 2020 y sus modificaciones. 
Vinculación de actividades de capacitación en PG Estilos de vida y trabajo saludable en Generalidades COVID-19 conforme resolución 223 y 392 de 2021, retorno al trabajo presencial y alternancia. Reporte y monitoreo a las condiciones de salud</t>
  </si>
  <si>
    <t>Protocolos de desinfección de superficies de mayor contacto.
Ubicación de puntos de desinfección.
Protocolos de distanciamiento físico</t>
  </si>
  <si>
    <t>Abril de 2021</t>
  </si>
  <si>
    <t>Karina Bahos</t>
  </si>
  <si>
    <t>Se actualiza medidas de intervención al peligro biológico de acuerdo a nuevas directrices del Ministerio de Salud y Protección Social (Res 223 y 392 de 2021).</t>
  </si>
  <si>
    <r>
      <t xml:space="preserve">Programación medición Higiénica de Iluminación
</t>
    </r>
    <r>
      <rPr>
        <sz val="11"/>
        <color rgb="FFFF0000"/>
        <rFont val="Century Gothic"/>
        <family val="2"/>
      </rPr>
      <t>Exámenes médicos ocupacionales- Optometría 
Pausas activas</t>
    </r>
  </si>
  <si>
    <r>
      <t xml:space="preserve">Plan de emergencias.
Protocolos de bioseguridad Manejo casos positivos o sospechosos de COVID-19
</t>
    </r>
    <r>
      <rPr>
        <sz val="11"/>
        <color rgb="FFFF0000"/>
        <rFont val="Century Gothic"/>
        <family val="2"/>
      </rPr>
      <t xml:space="preserve">Zona de aislamiento dentro de la empresa 
Listado actualizado de telefonos de emergencia
</t>
    </r>
  </si>
  <si>
    <r>
      <t xml:space="preserve">Circulares internas, protocolos de Bioseguridad conforme resolución 666 de 2020 y sus modificaciones.
</t>
    </r>
    <r>
      <rPr>
        <sz val="11"/>
        <color rgb="FFFF0000"/>
        <rFont val="Century Gothic"/>
        <family val="2"/>
      </rPr>
      <t>Actualizar los Protocolos de Bioseguridad conforme Resolución 777 de 2021 
Seguimiento a Vacunación</t>
    </r>
  </si>
  <si>
    <r>
      <t xml:space="preserve">Circulares internas, protocolo de Bioseguridad conforme resolución 666 de 2020 y sus modificaciones. Establecer directrices para asegurar condiciones de ventilación y distanciamiento físico, adopción de la alternancia.
</t>
    </r>
    <r>
      <rPr>
        <sz val="11"/>
        <color rgb="FFFF0000"/>
        <rFont val="Century Gothic"/>
        <family val="2"/>
      </rPr>
      <t>Actualizar los Protocolos de Bioseguridad conforme Resolución 777 de 2021 
Seguimiento a Vacunación</t>
    </r>
  </si>
  <si>
    <r>
      <t xml:space="preserve">Suministro de elementos de protección personal.
Actividades de Limpieza  y desinfección. Control de Acaros.
Seguimiento a temperatura y humedad relativa.
</t>
    </r>
    <r>
      <rPr>
        <sz val="11"/>
        <color rgb="FFFF0000"/>
        <rFont val="Century Gothic"/>
        <family val="2"/>
      </rPr>
      <t xml:space="preserve">Capacitaciones en el riesgo
Capacitaciones en uso adecuado de EPP
Programa de Inspecciones 
Seguimiento a exámenes médicos ocupacionales 
Programa de Orden y Aseo </t>
    </r>
  </si>
  <si>
    <r>
      <t xml:space="preserve">Evaluaciones médicas Ocupacionales
Audiometría
</t>
    </r>
    <r>
      <rPr>
        <sz val="11"/>
        <color rgb="FFFF0000"/>
        <rFont val="Century Gothic"/>
        <family val="2"/>
      </rPr>
      <t xml:space="preserve">Capacitaciones en Conservación Auditiva
Programa de Paudas Activas 
Programa de Mantenimiento </t>
    </r>
    <r>
      <rPr>
        <sz val="11"/>
        <rFont val="Century Gothic"/>
        <family val="2"/>
      </rPr>
      <t xml:space="preserve">
</t>
    </r>
  </si>
  <si>
    <r>
      <t xml:space="preserve">Medición Higiénica de Confort térmico
</t>
    </r>
    <r>
      <rPr>
        <sz val="11"/>
        <color rgb="FFFF0000"/>
        <rFont val="Century Gothic"/>
        <family val="2"/>
      </rPr>
      <t>Garantizar espacios de trabajo ventilados..
Hidratarse permanentemente.</t>
    </r>
  </si>
  <si>
    <r>
      <t xml:space="preserve">Programar Medición Confort térmico.
</t>
    </r>
    <r>
      <rPr>
        <sz val="11"/>
        <color rgb="FFFF0000"/>
        <rFont val="Century Gothic"/>
        <family val="2"/>
      </rPr>
      <t>Realizar aislamiento de la fuente.
Disminuir su tiempo de exposición mediante rotaciones y períodos de descanso.</t>
    </r>
  </si>
  <si>
    <r>
      <t xml:space="preserve">Protocolo o Plan de Manejo de RESPEL
</t>
    </r>
    <r>
      <rPr>
        <sz val="12"/>
        <color rgb="FFFF0000"/>
        <rFont val="Century Gothic"/>
        <family val="2"/>
      </rPr>
      <t xml:space="preserve">Reporte de condiciones inseguras
Programa de Inspeccionesx
Señalización </t>
    </r>
    <r>
      <rPr>
        <sz val="12"/>
        <rFont val="Century Gothic"/>
        <family val="2"/>
      </rPr>
      <t xml:space="preserve">
</t>
    </r>
    <r>
      <rPr>
        <sz val="12"/>
        <color rgb="FFFF0000"/>
        <rFont val="Century Gothic"/>
        <family val="2"/>
      </rPr>
      <t xml:space="preserve">Seguimiento a exámenes médicos </t>
    </r>
  </si>
  <si>
    <r>
      <t xml:space="preserve">Diagnostico de clima organizacional
Evaluación riesgo Psicosocial.
Programa de Vigilancia Psicosocial
Comité de Convivencia Laboral
Continuar con Plan de Bienestar
</t>
    </r>
    <r>
      <rPr>
        <sz val="11"/>
        <color rgb="FFFF0000"/>
        <rFont val="Century Gothic"/>
        <family val="2"/>
      </rPr>
      <t xml:space="preserve">Capacitaciones en manejo de estrés
Capacitaciones en menejo de tiempo libre 
Intervención según resultados de medición de factores de riesgo psicosocial </t>
    </r>
    <r>
      <rPr>
        <sz val="11"/>
        <rFont val="Century Gothic"/>
        <family val="2"/>
      </rPr>
      <t xml:space="preserve">
</t>
    </r>
  </si>
  <si>
    <r>
      <t xml:space="preserve">Diagnostico de clima organizacional
Evaluación riesgo Psicosocial.
Programa de Vigilancia Psicosocial
Comité de Convivencia Laboral
Continuar con Plan de Bienestar
</t>
    </r>
    <r>
      <rPr>
        <sz val="11"/>
        <color rgb="FFFF0000"/>
        <rFont val="Century Gothic"/>
        <family val="2"/>
      </rPr>
      <t xml:space="preserve">Capacitaciones en manejo de estrés
Capacitaciones en menejo de tiempo libre 
Intervención según resultados de medición de factores de riesgo psicosocial </t>
    </r>
  </si>
  <si>
    <r>
      <t xml:space="preserve">Protocolo Seguro de actividades físicas (Precalentamiento, enfriamiento y estiramiento)
Uso de calzado deportivo y/o antideslizante.
</t>
    </r>
    <r>
      <rPr>
        <sz val="11"/>
        <color rgb="FFFF0000"/>
        <rFont val="Century Gothic"/>
        <family val="2"/>
      </rPr>
      <t xml:space="preserve">Evauaciòn de condiciones fisicas segùn seguimiento a exàmenes mèdicos </t>
    </r>
  </si>
  <si>
    <r>
      <t xml:space="preserve">Cronograma PVE  Biomecánico 
</t>
    </r>
    <r>
      <rPr>
        <sz val="11"/>
        <color rgb="FFFF0000"/>
        <rFont val="Century Gothic"/>
        <family val="2"/>
      </rPr>
      <t xml:space="preserve">Exàmenes mèdicos ocupacionales 
Capacitaciones en Higiene Postural
Inspecciòn a puestos de trabajo </t>
    </r>
    <r>
      <rPr>
        <sz val="11"/>
        <rFont val="Century Gothic"/>
        <family val="2"/>
      </rPr>
      <t xml:space="preserve">
</t>
    </r>
    <r>
      <rPr>
        <sz val="11"/>
        <color rgb="FFFF0000"/>
        <rFont val="Century Gothic"/>
        <family val="2"/>
      </rPr>
      <t>Capacitación en prevención de lesiones por sobreesfuerzo.</t>
    </r>
    <r>
      <rPr>
        <sz val="11"/>
        <rFont val="Century Gothic"/>
        <family val="2"/>
      </rPr>
      <t xml:space="preserve">
</t>
    </r>
    <r>
      <rPr>
        <sz val="11"/>
        <color rgb="FFFF0000"/>
        <rFont val="Century Gothic"/>
        <family val="2"/>
      </rPr>
      <t>Los objetos o material de mayor peso o de uso frecuente deben estar ubicados a nivel de la cintura.
Las cargas (cajas, objetos…) deben estar etiquetadas con su respectivo peso.
La forma y el volumen de las cargas debe permitir el fácil agarre.</t>
    </r>
    <r>
      <rPr>
        <sz val="11"/>
        <rFont val="Century Gothic"/>
        <family val="2"/>
      </rPr>
      <t xml:space="preserve">
</t>
    </r>
    <r>
      <rPr>
        <sz val="11"/>
        <color rgb="FFFF0000"/>
        <rFont val="Century Gothic"/>
        <family val="2"/>
      </rPr>
      <t>Interrumpir periódicamente su exposición al levantamiento y transporte de cargas</t>
    </r>
    <r>
      <rPr>
        <sz val="11"/>
        <rFont val="Century Gothic"/>
        <family val="2"/>
      </rPr>
      <t xml:space="preserve">
</t>
    </r>
    <r>
      <rPr>
        <sz val="11"/>
        <color rgb="FFFF0000"/>
        <rFont val="Century Gothic"/>
        <family val="2"/>
      </rPr>
      <t xml:space="preserve">Programa de Pausas Activas </t>
    </r>
  </si>
  <si>
    <r>
      <t xml:space="preserve">Programa de vigilancia epidemiológica
Encuesta de morbilidad sentida
Pausas Activas.  Inspección a puestos de trabajo y oficina saludable. Seguimiento a casos críticos
Exàmenes mèdicos ocupacionales 
</t>
    </r>
    <r>
      <rPr>
        <sz val="11"/>
        <color rgb="FFFF0000"/>
        <rFont val="Century Gothic"/>
        <family val="2"/>
      </rPr>
      <t xml:space="preserve">Capacitaciones en Higiene Postural
Inspecciòn a puestos de trabajo 
Capacitación en prevención de lesiones por sobreesfuerzo.
Los objetos o material de mayor peso o de uso frecuente deben estar ubicados a nivel de la cintura.
Las cargas (cajas, objetos…) deben estar etiquetadas con su respectivo peso.
La forma y el volumen de las cargas debe permitir el fácil agarre.
Interrumpir periódicamente su exposición al levantamiento y transporte de cargas
Programa de Pausas Activas </t>
    </r>
  </si>
  <si>
    <r>
      <t xml:space="preserve">Cronograma Intervención  PVE Biomecánico
</t>
    </r>
    <r>
      <rPr>
        <sz val="11"/>
        <color rgb="FFFF0000"/>
        <rFont val="Century Gothic"/>
        <family val="2"/>
      </rPr>
      <t>Exámenes médicos ocupacionales con enfasis osteomuscular.</t>
    </r>
    <r>
      <rPr>
        <sz val="11"/>
        <rFont val="Century Gothic"/>
        <family val="2"/>
      </rPr>
      <t xml:space="preserve">
</t>
    </r>
    <r>
      <rPr>
        <sz val="11"/>
        <color rgb="FFFF0000"/>
        <rFont val="Century Gothic"/>
        <family val="2"/>
      </rPr>
      <t>Inspecciones a puesto de trabajo
Programa de vigilancia epidemiologico biomecanico,</t>
    </r>
    <r>
      <rPr>
        <sz val="11"/>
        <rFont val="Century Gothic"/>
        <family val="2"/>
      </rPr>
      <t xml:space="preserve">
</t>
    </r>
    <r>
      <rPr>
        <sz val="11"/>
        <color rgb="FFFF0000"/>
        <rFont val="Century Gothic"/>
        <family val="2"/>
      </rPr>
      <t>Analisis de puesto de trabajo</t>
    </r>
    <r>
      <rPr>
        <sz val="11"/>
        <rFont val="Century Gothic"/>
        <family val="2"/>
      </rPr>
      <t xml:space="preserve">, </t>
    </r>
    <r>
      <rPr>
        <sz val="11"/>
        <color rgb="FFFF0000"/>
        <rFont val="Century Gothic"/>
        <family val="2"/>
      </rPr>
      <t xml:space="preserve">Programa de Pausas Activas </t>
    </r>
    <r>
      <rPr>
        <sz val="11"/>
        <rFont val="Century Gothic"/>
        <family val="2"/>
      </rPr>
      <t xml:space="preserve">
</t>
    </r>
    <r>
      <rPr>
        <sz val="11"/>
        <color rgb="FFFF0000"/>
        <rFont val="Century Gothic"/>
        <family val="2"/>
      </rPr>
      <t xml:space="preserve">Capacitaciones en Higiene Postural </t>
    </r>
  </si>
  <si>
    <r>
      <t xml:space="preserve">Programa de vigilancia epidemiológica
Encuesta de morbilidad sentida
Pausas Activas.  Inspección a puestos de trabajo y oficina saludable. Seguimiento a casos críticos
Exámenes médicos ocupacionales con </t>
    </r>
    <r>
      <rPr>
        <sz val="11"/>
        <color rgb="FFFF0000"/>
        <rFont val="Century Gothic"/>
        <family val="2"/>
      </rPr>
      <t xml:space="preserve">enfasis osteomuscular.
Inspecciones a puesto de trabajo
Programa de vigilancia epidemiologico biomecanico,
Analisis de puesto de trabajo, </t>
    </r>
    <r>
      <rPr>
        <sz val="11"/>
        <rFont val="Century Gothic"/>
        <family val="2"/>
      </rPr>
      <t xml:space="preserve">
</t>
    </r>
    <r>
      <rPr>
        <sz val="11"/>
        <color rgb="FFFF0000"/>
        <rFont val="Century Gothic"/>
        <family val="2"/>
      </rPr>
      <t xml:space="preserve">Capacitaciones en Higiene Postural </t>
    </r>
  </si>
  <si>
    <r>
      <t xml:space="preserve">Programa de vigilancia epidemiológica
Encuesta de morbilidad sentida
Pausas Activas.  Inspección a puestos de trabajo y oficina saludable. Seguimiento a casos críticos
</t>
    </r>
    <r>
      <rPr>
        <sz val="11"/>
        <color rgb="FFFF0000"/>
        <rFont val="Century Gothic"/>
        <family val="2"/>
      </rPr>
      <t xml:space="preserve">Exámenes médicos ocupacionales con enfasis osteomuscular.
Inspecciones a puesto de trabajo
Programa de vigilancia epidemiologico biomecanico,
Analisis de puesto de trabajo, </t>
    </r>
    <r>
      <rPr>
        <sz val="11"/>
        <rFont val="Century Gothic"/>
        <family val="2"/>
      </rPr>
      <t xml:space="preserve">
</t>
    </r>
    <r>
      <rPr>
        <sz val="11"/>
        <color rgb="FFFF0000"/>
        <rFont val="Century Gothic"/>
        <family val="2"/>
      </rPr>
      <t xml:space="preserve">Capacitaciones en Higiene Postural </t>
    </r>
  </si>
  <si>
    <r>
      <t xml:space="preserve">Implementar directrices de almacenamiento adecuado.
Capacitación Autocuidado.x
</t>
    </r>
    <r>
      <rPr>
        <sz val="11"/>
        <color rgb="FFFF0000"/>
        <rFont val="Century Gothic"/>
        <family val="2"/>
      </rPr>
      <t xml:space="preserve">Programa de inspecciones 
Programa de Orden y Aseo </t>
    </r>
    <r>
      <rPr>
        <sz val="11"/>
        <rFont val="Century Gothic"/>
        <family val="2"/>
      </rPr>
      <t xml:space="preserve">
</t>
    </r>
    <r>
      <rPr>
        <sz val="11"/>
        <color rgb="FFFF0000"/>
        <rFont val="Century Gothic"/>
        <family val="2"/>
      </rPr>
      <t>Formato reporte de condiciones de actos y condiciones</t>
    </r>
  </si>
  <si>
    <r>
      <t xml:space="preserve">Implementar directrices de almacenamiento adecuado. Reducir nivel de inventario
Programa orden y aseo Proveedor.
</t>
    </r>
    <r>
      <rPr>
        <sz val="11"/>
        <color rgb="FFFF0000"/>
        <rFont val="Century Gothic"/>
        <family val="2"/>
      </rPr>
      <t>Programa de inspecciones 
Programa de Orden y Aseo 
Formato reporte de condiciones de actos y condiciones</t>
    </r>
  </si>
  <si>
    <r>
      <t xml:space="preserve">Publicación instructivo uso seguro de hornos Microondas y Greca
</t>
    </r>
    <r>
      <rPr>
        <sz val="11"/>
        <color rgb="FFFF0000"/>
        <rFont val="Century Gothic"/>
        <family val="2"/>
      </rPr>
      <t xml:space="preserve">Programa de Inspecciones 
Formato reporte de condiciones de actos y condiciones Inseguras 
Programa de Orden y Aseo 
Mantenimiento </t>
    </r>
  </si>
  <si>
    <r>
      <t xml:space="preserve">Reubicación y organización de sillas
</t>
    </r>
    <r>
      <rPr>
        <sz val="11"/>
        <color rgb="FFFF0000"/>
        <rFont val="Century Gothic"/>
        <family val="2"/>
      </rPr>
      <t>Programa de Orden y Aseo</t>
    </r>
    <r>
      <rPr>
        <sz val="11"/>
        <rFont val="Century Gothic"/>
        <family val="2"/>
      </rPr>
      <t xml:space="preserve"> 
</t>
    </r>
  </si>
  <si>
    <r>
      <t xml:space="preserve">Inspecciones Planeadas
Auto- Reporte de Condiciones adversas 
</t>
    </r>
    <r>
      <rPr>
        <sz val="11"/>
        <color rgb="FFFF0000"/>
        <rFont val="Century Gothic"/>
        <family val="2"/>
      </rPr>
      <t xml:space="preserve">Inpecciones locativas, señalización
Programa de Orden y Aseo 
Programa de Mantenimiento 
</t>
    </r>
  </si>
  <si>
    <r>
      <t xml:space="preserve">Señalización del área deslizante.
Autocuidado. Lecciones aprendidas tránsito a velocidad segura
</t>
    </r>
    <r>
      <rPr>
        <sz val="11"/>
        <color rgb="FFFF0000"/>
        <rFont val="Century Gothic"/>
        <family val="2"/>
      </rPr>
      <t>Reporte de Actos y condiciones inseguras 
Programa de Inspecciones</t>
    </r>
    <r>
      <rPr>
        <sz val="11"/>
        <rFont val="Century Gothic"/>
        <family val="2"/>
      </rPr>
      <t xml:space="preserve">
</t>
    </r>
    <r>
      <rPr>
        <sz val="11"/>
        <color rgb="FFFF0000"/>
        <rFont val="Century Gothic"/>
        <family val="2"/>
      </rPr>
      <t xml:space="preserve">Programa de Mantenimiento </t>
    </r>
  </si>
  <si>
    <r>
      <t xml:space="preserve">Divulgación peligros y controles en inducción.
</t>
    </r>
    <r>
      <rPr>
        <sz val="11"/>
        <color rgb="FFFF0000"/>
        <rFont val="Century Gothic"/>
        <family val="2"/>
      </rPr>
      <t>Reporte de Actos y condiciones inseguras 
Programa de Inspecciones
Programa de Mantenimiento</t>
    </r>
  </si>
  <si>
    <r>
      <t xml:space="preserve">Matriz de criterios de selección y seguimiento de proveedores y actividades tercerizadas
</t>
    </r>
    <r>
      <rPr>
        <sz val="12"/>
        <color rgb="FFFF0000"/>
        <rFont val="Century Gothic"/>
        <family val="2"/>
      </rPr>
      <t>Inspección a elementos de emergencia
 Contar con Birgada de Emergencia</t>
    </r>
    <r>
      <rPr>
        <sz val="12"/>
        <rFont val="Century Gothic"/>
        <family val="2"/>
      </rPr>
      <t xml:space="preserve"> 
</t>
    </r>
  </si>
  <si>
    <r>
      <t xml:space="preserve">Procedimiento Operativo Normalizado de emergencias por Incendio
Sistema de Control de Incendios
</t>
    </r>
    <r>
      <rPr>
        <sz val="11"/>
        <color rgb="FFFF0000"/>
        <rFont val="Century Gothic"/>
        <family val="2"/>
      </rPr>
      <t xml:space="preserve">Inspecciones de seguridad 
Brigada de Emergencia 
Reporte de actos y condiciones inseguras </t>
    </r>
  </si>
  <si>
    <r>
      <t xml:space="preserve">Capacitación en manejo defensivo, Examen de aptitud Psicosensométrica, consulta periódica al SIMIT. Actividades de sensibilización en seguridad vial.
</t>
    </r>
    <r>
      <rPr>
        <sz val="11"/>
        <color rgb="FFFF0000"/>
        <rFont val="Century Gothic"/>
        <family val="2"/>
      </rPr>
      <t>Hacer inspecciones de seguridad periódicas y listas de chequeo para los vehículos.</t>
    </r>
    <r>
      <rPr>
        <sz val="11"/>
        <rFont val="Century Gothic"/>
        <family val="2"/>
      </rPr>
      <t xml:space="preserve">c
</t>
    </r>
    <r>
      <rPr>
        <sz val="11"/>
        <color rgb="FFFF0000"/>
        <rFont val="Century Gothic"/>
        <family val="2"/>
      </rPr>
      <t>Capacitaciones en Comportamiento Vial</t>
    </r>
  </si>
  <si>
    <r>
      <t xml:space="preserve">Protocolo de Emergencias CGN y MTS
</t>
    </r>
    <r>
      <rPr>
        <sz val="11"/>
        <color rgb="FFFF0000"/>
        <rFont val="Century Gothic"/>
        <family val="2"/>
      </rPr>
      <t>Participación de Simulacros Anuales</t>
    </r>
    <r>
      <rPr>
        <sz val="11"/>
        <rFont val="Century Gothic"/>
        <family val="2"/>
      </rPr>
      <t xml:space="preserve"> 
</t>
    </r>
  </si>
  <si>
    <r>
      <t xml:space="preserve">Fortalecer el uso de las TIC. Protocolos de Bioseguridad conforme resolución 666 de 2020 y sus modificaciones. 
Vinculación de actividades de capacitación en PG Estilos de vida y trabajo saludable en Generalidades COVID-19 conforme resolución 223 y 392 de 2021, retorno al trabajo presencial y alternancia. Reporte y monitoreo a las condiciones de salud
</t>
    </r>
    <r>
      <rPr>
        <b/>
        <sz val="11"/>
        <color rgb="FFFF0000"/>
        <rFont val="Century Gothic"/>
        <family val="2"/>
      </rPr>
      <t>Seguimiento a Vacunación</t>
    </r>
    <r>
      <rPr>
        <sz val="11"/>
        <rFont val="Century Gothic"/>
        <family val="2"/>
      </rPr>
      <t xml:space="preserve">
</t>
    </r>
    <r>
      <rPr>
        <sz val="11"/>
        <color rgb="FFFF0000"/>
        <rFont val="Century Gothic"/>
        <family val="2"/>
      </rPr>
      <t>Actualizar los Protocolos de Bioseguridad conforme Resolución 777 de 2021</t>
    </r>
    <r>
      <rPr>
        <sz val="11"/>
        <rFont val="Century Gothic"/>
        <family val="2"/>
      </rPr>
      <t xml:space="preserve"> 
</t>
    </r>
    <r>
      <rPr>
        <sz val="11"/>
        <color rgb="FFFF0000"/>
        <rFont val="Century Gothic"/>
        <family val="2"/>
      </rPr>
      <t>Trabajo en casa /  Teletrabajo</t>
    </r>
    <r>
      <rPr>
        <sz val="11"/>
        <rFont val="Century Gothic"/>
        <family val="2"/>
      </rPr>
      <t xml:space="preserve">
</t>
    </r>
    <r>
      <rPr>
        <sz val="11"/>
        <color rgb="FFFF0000"/>
        <rFont val="Century Gothic"/>
        <family val="2"/>
      </rPr>
      <t>Garantizar la disponibilidad de recursos para realizar limpieza y desinfección de instalaciones y equipos.
Garantizar la disponibilidad de recursos para lavado de manos y desinfección.</t>
    </r>
  </si>
  <si>
    <r>
      <t xml:space="preserve">Se solicita a personal de cafetería  no transportar bandejas con grandes cantidades de bebidas calientes.
</t>
    </r>
    <r>
      <rPr>
        <sz val="11"/>
        <color rgb="FFFF0000"/>
        <rFont val="Century Gothic"/>
        <family val="2"/>
      </rPr>
      <t>Capacitaciones en Comportamiento  Seguro</t>
    </r>
  </si>
  <si>
    <t>MEDICIÓN Y SEGUIMIENTO</t>
  </si>
  <si>
    <t>CONTROLES REQUERIDOS APLICABLES</t>
  </si>
  <si>
    <t>CONTROLES REALIZADOS ENERO-JUNIO</t>
  </si>
  <si>
    <t>CONTROLES REALIZADOS JULIO-DICIEMBRE</t>
  </si>
  <si>
    <t>CONTROLES REALIZADOS TOTALES</t>
  </si>
  <si>
    <t>% CUMPLIMIENTO</t>
  </si>
  <si>
    <t>ACTIVIDADES A EJECUTAR ENERO - JUNIO</t>
  </si>
  <si>
    <t>ACTIVIDADES A EJECUTAR JULIO - DICIEMBRE</t>
  </si>
  <si>
    <t>CONTADURIA GENERAL DE LA NACIÓN (PISO 3 Y 15)</t>
  </si>
  <si>
    <t>CASA</t>
  </si>
  <si>
    <t xml:space="preserve">TODAS </t>
  </si>
  <si>
    <t>Alteraciones oculares y cutaneas</t>
  </si>
  <si>
    <t>Exposición a radiaciones no ionizantes por pantallas de computador</t>
  </si>
  <si>
    <t xml:space="preserve">Exposición de exceso / deficiencia de iluminación </t>
  </si>
  <si>
    <t>Fatiga visual, cefalea.</t>
  </si>
  <si>
    <t xml:space="preserve">Enfermedad COVID-19-Infección respiratoria aguda (IRA) de leve a grave que puede ocasionar enfermedad pulmonar crónica, neumonia o muerte </t>
  </si>
  <si>
    <t xml:space="preserve">Protocolo de Bioseguridad </t>
  </si>
  <si>
    <t xml:space="preserve">EMERGENCIAS </t>
  </si>
  <si>
    <t>Tecnológico (explosión, fuga, derrame, incendio)</t>
  </si>
  <si>
    <t xml:space="preserve">Mantenerse sentado por largas jornadas en puestos de trabajo </t>
  </si>
  <si>
    <t>Conatos, incendios, perdidas humanas y materiales</t>
  </si>
  <si>
    <t>Exposición a agentes biológicos como virus SARS- CoV2 (contacto directo con las personas de la casa) Y/ô MANIPULACIÓN DE OBJETOS DE USO COMÚN</t>
  </si>
  <si>
    <t xml:space="preserve"> tapabocas</t>
  </si>
  <si>
    <t xml:space="preserve">Factores extralaborales como: cuidado de los hijos y otros familiare, actividades propias del hogar, demandas emocionales por la pandemia y el aislamiento </t>
  </si>
  <si>
    <r>
      <rPr>
        <b/>
        <sz val="10"/>
        <color rgb="FFFF0000"/>
        <rFont val="Century Gothic"/>
        <family val="2"/>
      </rPr>
      <t>VACUNACIÓN</t>
    </r>
    <r>
      <rPr>
        <sz val="10"/>
        <rFont val="Century Gothic"/>
        <family val="2"/>
      </rPr>
      <t xml:space="preserve">
Realizar capacitaciones y campañas de forma virtual en Autocuidado.
Capacitaciones en uso correcto de tapabocas al salir de casa,distanciamiento y lavado de manos.
Uso de medios electrónicos para evitar manipulacion de documentos.
Seguimeinto a estado de salud 
</t>
    </r>
  </si>
  <si>
    <t xml:space="preserve">Efectos Posibles </t>
  </si>
  <si>
    <t xml:space="preserve">Heridas, corte, traumas 
</t>
  </si>
  <si>
    <t>NÚMERO DE CONTROLES REQUERIDOS APLICABLES</t>
  </si>
  <si>
    <t>NÚMERO DE CONTROLES REALIZADOS ENERO-JUNIO</t>
  </si>
  <si>
    <t xml:space="preserve">Capacitaciones virtuales en Higiene postural 
Capacitacionen Autocuidado - Organización de Puesto de Trabajo.
Pausas Activas 
Exámenes médicos ocupacionales 
Procedimiento recomendaciones para realizar trabajo en casa 
</t>
  </si>
  <si>
    <t xml:space="preserve">Capacitaciones virtuales en el peligro 
Pausas Activas 
Organización de puesto de trabajo en casa 
Exámenes médicos ocupacionales 
Procedimiento recomendaciones para realizar trabajo en casa </t>
  </si>
  <si>
    <t xml:space="preserve">Capacitaciones virtuales en Higiene postural 
Capacitacionen Autocuidado - Organización de Puesto de Trabajo.
Pausas Activas 
Exámenes médicos ocupacionales 
Procedimiento recomendaciones para realizar trabajo en casa 
</t>
  </si>
  <si>
    <t xml:space="preserve">Capacitaciones virtuales en manejo de estrés
Capacitaciones virtuales manejo del tiempo libre
Pausas activas 
Medición de factores de riesgo psicosocial 
Procedimiento recomendaciones para realizar trabajo en casa 
Funcionamiento y acompañamiento del comité convivencia laboral </t>
  </si>
  <si>
    <t xml:space="preserve">Capacitaciones virtuales en el riesgo
Capacitaciones en autocuidado </t>
  </si>
  <si>
    <t>Capacitacion virtual  a todo el personal en emergencias.
Participacr en Simulacros de emergencia.
Capacitaciones virtuales en Elementos de emergencia con los que debe contar cada familia  tales como extintores,  botiquin de primeros auxilios.</t>
  </si>
  <si>
    <t xml:space="preserve">Manipulación de herramientas de oficina </t>
  </si>
  <si>
    <t>Sismos-terremotos</t>
  </si>
  <si>
    <t>Aplastamiento, atrapamiento, 
 Golpes , caidas.</t>
  </si>
  <si>
    <r>
      <t xml:space="preserve">Matriz de criterios de selección y seguimiento de proveedores y actividades tercerizadas
</t>
    </r>
    <r>
      <rPr>
        <sz val="11"/>
        <color rgb="FFFF0000"/>
        <rFont val="Century Gothic"/>
        <family val="2"/>
      </rPr>
      <t>Rotular y etiquetar los envases de productos químicos.
Conocer las hojas de seguridad de los productos químicos que está manipulando</t>
    </r>
    <r>
      <rPr>
        <sz val="12"/>
        <rFont val="Century Gothic"/>
        <family val="2"/>
      </rPr>
      <t xml:space="preserve">
</t>
    </r>
  </si>
  <si>
    <t>Agosto de 2021</t>
  </si>
  <si>
    <t>Se revisa y ajusta matriz de Peligros por parte de ARL Positiva. Se asegura cumplimiento a Res 777 de 2021.</t>
  </si>
  <si>
    <t>Claudia Diaz Amaya
Administradora en Salud Ocupacional 
Licencia 1332 de 2016 SDS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</si>
</sst>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2" x14ac:knownFonts="1">
    <font>
      <sz val="11"/>
      <color theme="1"/>
      <name val="Calibri"/>
      <family val="2"/>
      <scheme val="minor"/>
    </font>
    <font>
      <sz val="12"/>
      <color indexed="8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4"/>
      <color theme="0" tint="-0.499984740745262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20"/>
      <name val="Arial Narrow"/>
      <family val="2"/>
    </font>
    <font>
      <b/>
      <sz val="9"/>
      <color theme="1"/>
      <name val="Arial Narrow"/>
      <family val="2"/>
    </font>
    <font>
      <b/>
      <sz val="9"/>
      <name val="Arial Narrow"/>
      <family val="2"/>
    </font>
    <font>
      <b/>
      <sz val="10"/>
      <color theme="1"/>
      <name val="Arial Narrow"/>
      <family val="2"/>
    </font>
    <font>
      <sz val="14"/>
      <color theme="1"/>
      <name val="Arial Narrow"/>
      <family val="2"/>
    </font>
    <font>
      <b/>
      <sz val="18"/>
      <color theme="1"/>
      <name val="Arial Narrow"/>
      <family val="2"/>
    </font>
    <font>
      <sz val="10"/>
      <name val="Arial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8"/>
      <color theme="1"/>
      <name val="Arial Narrow"/>
      <family val="2"/>
    </font>
    <font>
      <sz val="12"/>
      <name val="Arial Narrow"/>
      <family val="2"/>
    </font>
    <font>
      <sz val="12"/>
      <color theme="1"/>
      <name val="Century Gothic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b/>
      <sz val="16"/>
      <name val="Arial Narrow"/>
      <family val="2"/>
    </font>
    <font>
      <b/>
      <sz val="16"/>
      <color theme="1"/>
      <name val="Arial Narrow"/>
      <family val="2"/>
    </font>
    <font>
      <b/>
      <sz val="14"/>
      <color theme="1"/>
      <name val="Century Gothic"/>
      <family val="2"/>
    </font>
    <font>
      <b/>
      <sz val="18"/>
      <color theme="1"/>
      <name val="Century Gothic"/>
      <family val="2"/>
    </font>
    <font>
      <sz val="14"/>
      <name val="Century Gothic"/>
      <family val="2"/>
    </font>
    <font>
      <sz val="11"/>
      <name val="Century Gothic"/>
      <family val="2"/>
    </font>
    <font>
      <sz val="11"/>
      <color theme="1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b/>
      <sz val="12"/>
      <color theme="1"/>
      <name val="Century Gothic"/>
      <family val="2"/>
    </font>
    <font>
      <b/>
      <sz val="12"/>
      <name val="Century Gothic"/>
      <family val="2"/>
    </font>
    <font>
      <sz val="14"/>
      <color theme="0" tint="-0.499984740745262"/>
      <name val="Century Gothic"/>
      <family val="2"/>
    </font>
    <font>
      <sz val="20"/>
      <name val="Century Gothic"/>
      <family val="2"/>
    </font>
    <font>
      <b/>
      <sz val="10"/>
      <color theme="1"/>
      <name val="Century Gothic"/>
      <family val="2"/>
    </font>
    <font>
      <b/>
      <sz val="9"/>
      <color theme="1"/>
      <name val="Century Gothic"/>
      <family val="2"/>
    </font>
    <font>
      <b/>
      <sz val="8"/>
      <color theme="1"/>
      <name val="Century Gothic"/>
      <family val="2"/>
    </font>
    <font>
      <b/>
      <sz val="9"/>
      <name val="Century Gothic"/>
      <family val="2"/>
    </font>
    <font>
      <sz val="16"/>
      <color theme="1"/>
      <name val="Century Gothic"/>
      <family val="2"/>
    </font>
    <font>
      <sz val="10"/>
      <color theme="1"/>
      <name val="Century Gothic"/>
      <family val="2"/>
    </font>
    <font>
      <sz val="14"/>
      <color theme="1"/>
      <name val="Century Gothic"/>
      <family val="2"/>
    </font>
    <font>
      <b/>
      <sz val="20"/>
      <name val="Century Gothic"/>
      <family val="2"/>
    </font>
    <font>
      <sz val="8"/>
      <color theme="1"/>
      <name val="Century Gothic"/>
      <family val="2"/>
    </font>
    <font>
      <sz val="10"/>
      <name val="Century Gothic"/>
      <family val="2"/>
    </font>
    <font>
      <b/>
      <sz val="11"/>
      <color theme="1"/>
      <name val="Century Gothic"/>
      <family val="2"/>
    </font>
    <font>
      <b/>
      <sz val="16"/>
      <color theme="1"/>
      <name val="Century Gothic"/>
      <family val="2"/>
    </font>
    <font>
      <sz val="11"/>
      <color theme="0" tint="-0.499984740745262"/>
      <name val="Century Gothic"/>
      <family val="2"/>
    </font>
    <font>
      <sz val="12"/>
      <color theme="0" tint="-0.499984740745262"/>
      <name val="Century Gothic"/>
      <family val="2"/>
    </font>
    <font>
      <sz val="16"/>
      <name val="Century Gothic"/>
      <family val="2"/>
    </font>
    <font>
      <sz val="11"/>
      <color rgb="FFFF0000"/>
      <name val="Century Gothic"/>
      <family val="2"/>
    </font>
    <font>
      <sz val="12"/>
      <color rgb="FFFF0000"/>
      <name val="Century Gothic"/>
      <family val="2"/>
    </font>
    <font>
      <b/>
      <sz val="11"/>
      <color rgb="FFFF0000"/>
      <name val="Century Gothic"/>
      <family val="2"/>
    </font>
    <font>
      <b/>
      <sz val="14"/>
      <color theme="1"/>
      <name val="Arial"/>
      <family val="2"/>
    </font>
    <font>
      <sz val="20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Century Gothic"/>
      <family val="2"/>
    </font>
    <font>
      <sz val="22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9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9" fillId="0" borderId="0"/>
    <xf numFmtId="0" fontId="17" fillId="0" borderId="0"/>
    <xf numFmtId="0" fontId="9" fillId="0" borderId="0"/>
  </cellStyleXfs>
  <cellXfs count="259">
    <xf numFmtId="0" fontId="0" fillId="0" borderId="0" xfId="0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1" xfId="0" quotePrefix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2" fillId="0" borderId="0" xfId="0" applyFont="1"/>
    <xf numFmtId="0" fontId="24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21" fillId="0" borderId="1" xfId="0" quotePrefix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center" vertical="center"/>
    </xf>
    <xf numFmtId="0" fontId="27" fillId="6" borderId="1" xfId="0" applyFont="1" applyFill="1" applyBorder="1" applyAlignment="1">
      <alignment horizontal="center"/>
    </xf>
    <xf numFmtId="0" fontId="29" fillId="0" borderId="1" xfId="0" applyFont="1" applyBorder="1" applyAlignment="1">
      <alignment horizontal="justify" vertical="top"/>
    </xf>
    <xf numFmtId="0" fontId="30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textRotation="90" wrapText="1"/>
    </xf>
    <xf numFmtId="0" fontId="13" fillId="3" borderId="1" xfId="0" applyFont="1" applyFill="1" applyBorder="1" applyAlignment="1">
      <alignment horizontal="center" vertical="center" textRotation="90" wrapText="1"/>
    </xf>
    <xf numFmtId="0" fontId="14" fillId="4" borderId="1" xfId="0" applyFont="1" applyFill="1" applyBorder="1" applyAlignment="1">
      <alignment horizontal="center" vertical="center" textRotation="90" wrapText="1"/>
    </xf>
    <xf numFmtId="0" fontId="20" fillId="3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textRotation="90" wrapText="1"/>
    </xf>
    <xf numFmtId="0" fontId="15" fillId="0" borderId="1" xfId="0" applyFont="1" applyFill="1" applyBorder="1" applyAlignment="1">
      <alignment horizontal="center" vertical="center" textRotation="90" wrapText="1"/>
    </xf>
    <xf numFmtId="0" fontId="15" fillId="2" borderId="1" xfId="0" applyFont="1" applyFill="1" applyBorder="1" applyAlignment="1">
      <alignment vertical="center" textRotation="90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3" fillId="0" borderId="1" xfId="0" quotePrefix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0" fillId="0" borderId="1" xfId="0" quotePrefix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3" fillId="0" borderId="1" xfId="0" quotePrefix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textRotation="90" wrapText="1"/>
    </xf>
    <xf numFmtId="0" fontId="35" fillId="0" borderId="1" xfId="0" quotePrefix="1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40" fillId="3" borderId="1" xfId="0" applyFont="1" applyFill="1" applyBorder="1" applyAlignment="1">
      <alignment horizontal="center" vertical="center" wrapText="1"/>
    </xf>
    <xf numFmtId="0" fontId="39" fillId="3" borderId="1" xfId="0" applyFont="1" applyFill="1" applyBorder="1" applyAlignment="1">
      <alignment horizontal="center" vertical="center" wrapText="1"/>
    </xf>
    <xf numFmtId="0" fontId="39" fillId="5" borderId="1" xfId="0" applyFont="1" applyFill="1" applyBorder="1" applyAlignment="1">
      <alignment horizontal="center" vertical="center" wrapText="1"/>
    </xf>
    <xf numFmtId="0" fontId="39" fillId="3" borderId="1" xfId="0" applyFont="1" applyFill="1" applyBorder="1" applyAlignment="1">
      <alignment horizontal="center" vertical="center" textRotation="90" wrapText="1"/>
    </xf>
    <xf numFmtId="0" fontId="39" fillId="5" borderId="1" xfId="0" applyFont="1" applyFill="1" applyBorder="1" applyAlignment="1">
      <alignment horizontal="center" vertical="center" textRotation="90" wrapText="1"/>
    </xf>
    <xf numFmtId="0" fontId="41" fillId="3" borderId="1" xfId="0" applyFont="1" applyFill="1" applyBorder="1" applyAlignment="1">
      <alignment horizontal="center" vertical="center" textRotation="90" wrapText="1"/>
    </xf>
    <xf numFmtId="0" fontId="38" fillId="4" borderId="1" xfId="0" applyFont="1" applyFill="1" applyBorder="1" applyAlignment="1">
      <alignment horizontal="center" vertical="center" textRotation="90" wrapText="1"/>
    </xf>
    <xf numFmtId="0" fontId="40" fillId="4" borderId="1" xfId="0" applyFont="1" applyFill="1" applyBorder="1" applyAlignment="1">
      <alignment horizontal="center" vertical="center" textRotation="90" wrapText="1"/>
    </xf>
    <xf numFmtId="0" fontId="31" fillId="0" borderId="0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left" vertical="center" wrapText="1"/>
    </xf>
    <xf numFmtId="0" fontId="31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3" fillId="0" borderId="1" xfId="0" applyFont="1" applyFill="1" applyBorder="1" applyAlignment="1">
      <alignment horizontal="justify" vertical="center" wrapText="1"/>
    </xf>
    <xf numFmtId="0" fontId="33" fillId="0" borderId="1" xfId="0" applyFont="1" applyFill="1" applyBorder="1" applyAlignment="1">
      <alignment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vertical="center" wrapText="1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0" fillId="0" borderId="1" xfId="0" quotePrefix="1" applyFont="1" applyFill="1" applyBorder="1" applyAlignment="1">
      <alignment horizontal="justify" vertical="top" wrapText="1"/>
    </xf>
    <xf numFmtId="0" fontId="31" fillId="0" borderId="1" xfId="0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 textRotation="90" wrapText="1"/>
    </xf>
    <xf numFmtId="0" fontId="43" fillId="0" borderId="0" xfId="0" applyFont="1"/>
    <xf numFmtId="0" fontId="43" fillId="4" borderId="0" xfId="0" applyFont="1" applyFill="1"/>
    <xf numFmtId="0" fontId="43" fillId="2" borderId="0" xfId="0" applyFont="1" applyFill="1" applyAlignment="1">
      <alignment horizontal="left" vertical="center"/>
    </xf>
    <xf numFmtId="0" fontId="34" fillId="5" borderId="1" xfId="0" applyFont="1" applyFill="1" applyBorder="1" applyAlignment="1">
      <alignment horizontal="center" vertical="center" textRotation="90" wrapText="1"/>
    </xf>
    <xf numFmtId="0" fontId="46" fillId="0" borderId="0" xfId="0" applyFont="1" applyAlignment="1">
      <alignment horizontal="left" vertical="center"/>
    </xf>
    <xf numFmtId="0" fontId="38" fillId="5" borderId="1" xfId="0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justify" vertical="top" wrapText="1"/>
    </xf>
    <xf numFmtId="0" fontId="47" fillId="0" borderId="1" xfId="0" quotePrefix="1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justify" vertical="top" wrapText="1"/>
    </xf>
    <xf numFmtId="0" fontId="47" fillId="0" borderId="1" xfId="0" quotePrefix="1" applyFont="1" applyFill="1" applyBorder="1" applyAlignment="1">
      <alignment horizontal="justify" vertical="top" wrapText="1"/>
    </xf>
    <xf numFmtId="0" fontId="48" fillId="3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justify" vertical="top" wrapText="1"/>
    </xf>
    <xf numFmtId="0" fontId="5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0" fontId="34" fillId="2" borderId="1" xfId="0" applyFont="1" applyFill="1" applyBorder="1" applyAlignment="1">
      <alignment vertical="center" textRotation="90" wrapText="1"/>
    </xf>
    <xf numFmtId="0" fontId="34" fillId="0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1" xfId="0" applyFont="1" applyFill="1" applyBorder="1" applyAlignment="1">
      <alignment horizontal="center" vertical="center" textRotation="90" wrapText="1"/>
    </xf>
    <xf numFmtId="0" fontId="30" fillId="0" borderId="1" xfId="0" applyFont="1" applyFill="1" applyBorder="1" applyAlignment="1">
      <alignment horizontal="justify" vertical="top" wrapText="1"/>
    </xf>
    <xf numFmtId="0" fontId="34" fillId="2" borderId="1" xfId="0" applyFont="1" applyFill="1" applyBorder="1" applyAlignment="1">
      <alignment horizontal="center" vertical="center" textRotation="90" wrapText="1"/>
    </xf>
    <xf numFmtId="0" fontId="31" fillId="0" borderId="1" xfId="0" applyFont="1" applyFill="1" applyBorder="1" applyAlignment="1">
      <alignment horizontal="center" vertical="center" wrapText="1"/>
    </xf>
    <xf numFmtId="0" fontId="39" fillId="3" borderId="1" xfId="0" applyFont="1" applyFill="1" applyBorder="1" applyAlignment="1">
      <alignment horizontal="center" vertical="center" wrapText="1"/>
    </xf>
    <xf numFmtId="0" fontId="39" fillId="3" borderId="1" xfId="0" applyFont="1" applyFill="1" applyBorder="1" applyAlignment="1">
      <alignment horizontal="center" vertical="center" textRotation="90" wrapText="1"/>
    </xf>
    <xf numFmtId="0" fontId="33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/>
    </xf>
    <xf numFmtId="0" fontId="31" fillId="0" borderId="0" xfId="0" applyFont="1" applyFill="1" applyAlignment="1">
      <alignment horizontal="justify" vertical="top"/>
    </xf>
    <xf numFmtId="0" fontId="31" fillId="0" borderId="0" xfId="0" applyFont="1" applyAlignment="1">
      <alignment horizontal="justify" vertical="top"/>
    </xf>
    <xf numFmtId="0" fontId="34" fillId="0" borderId="1" xfId="0" applyFont="1" applyFill="1" applyBorder="1" applyAlignment="1">
      <alignment vertical="center" textRotation="90" wrapText="1"/>
    </xf>
    <xf numFmtId="0" fontId="43" fillId="2" borderId="1" xfId="0" applyFont="1" applyFill="1" applyBorder="1" applyAlignment="1">
      <alignment horizontal="justify" vertical="top" wrapText="1"/>
    </xf>
    <xf numFmtId="0" fontId="32" fillId="0" borderId="1" xfId="0" quotePrefix="1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justify" vertical="top"/>
    </xf>
    <xf numFmtId="0" fontId="48" fillId="3" borderId="1" xfId="0" applyFont="1" applyFill="1" applyBorder="1" applyAlignment="1">
      <alignment horizontal="center" vertical="center" wrapText="1"/>
    </xf>
    <xf numFmtId="0" fontId="48" fillId="5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justify" vertical="top" wrapText="1"/>
    </xf>
    <xf numFmtId="0" fontId="48" fillId="3" borderId="1" xfId="0" applyFont="1" applyFill="1" applyBorder="1" applyAlignment="1">
      <alignment horizontal="center" vertical="center" textRotation="90" wrapText="1"/>
    </xf>
    <xf numFmtId="0" fontId="48" fillId="5" borderId="1" xfId="0" applyFont="1" applyFill="1" applyBorder="1" applyAlignment="1">
      <alignment horizontal="center" vertical="center" textRotation="90" wrapText="1"/>
    </xf>
    <xf numFmtId="0" fontId="32" fillId="3" borderId="1" xfId="0" applyFont="1" applyFill="1" applyBorder="1" applyAlignment="1">
      <alignment horizontal="center" vertical="center" textRotation="90" wrapText="1"/>
    </xf>
    <xf numFmtId="0" fontId="48" fillId="4" borderId="1" xfId="0" applyFont="1" applyFill="1" applyBorder="1" applyAlignment="1">
      <alignment horizontal="center" vertical="center" textRotation="90" wrapText="1"/>
    </xf>
    <xf numFmtId="0" fontId="48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textRotation="90" wrapText="1"/>
    </xf>
    <xf numFmtId="0" fontId="33" fillId="0" borderId="1" xfId="0" applyFont="1" applyFill="1" applyBorder="1" applyAlignment="1">
      <alignment horizontal="justify" vertical="top" wrapText="1"/>
    </xf>
    <xf numFmtId="0" fontId="33" fillId="0" borderId="1" xfId="0" applyFont="1" applyFill="1" applyBorder="1" applyAlignment="1">
      <alignment vertical="top" wrapText="1"/>
    </xf>
    <xf numFmtId="0" fontId="33" fillId="0" borderId="2" xfId="0" applyFont="1" applyFill="1" applyBorder="1" applyAlignment="1">
      <alignment horizontal="justify" vertical="top" wrapText="1"/>
    </xf>
    <xf numFmtId="0" fontId="33" fillId="0" borderId="1" xfId="0" quotePrefix="1" applyFont="1" applyFill="1" applyBorder="1" applyAlignment="1">
      <alignment horizontal="justify" vertical="top" wrapText="1"/>
    </xf>
    <xf numFmtId="0" fontId="43" fillId="2" borderId="1" xfId="0" applyFont="1" applyFill="1" applyBorder="1" applyAlignment="1">
      <alignment vertical="center" textRotation="90" wrapText="1"/>
    </xf>
    <xf numFmtId="0" fontId="44" fillId="0" borderId="1" xfId="0" applyFont="1" applyFill="1" applyBorder="1" applyAlignment="1">
      <alignment horizontal="center" vertical="center" textRotation="90" wrapText="1"/>
    </xf>
    <xf numFmtId="0" fontId="29" fillId="0" borderId="1" xfId="0" applyFont="1" applyBorder="1" applyAlignment="1">
      <alignment horizontal="justify" vertical="top"/>
    </xf>
    <xf numFmtId="0" fontId="30" fillId="0" borderId="1" xfId="0" quotePrefix="1" applyFont="1" applyFill="1" applyBorder="1" applyAlignment="1">
      <alignment horizontal="justify" vertical="top" wrapText="1"/>
    </xf>
    <xf numFmtId="0" fontId="30" fillId="0" borderId="1" xfId="0" applyFont="1" applyFill="1" applyBorder="1" applyAlignment="1">
      <alignment horizontal="justify" vertical="top" wrapText="1"/>
    </xf>
    <xf numFmtId="0" fontId="30" fillId="0" borderId="1" xfId="0" quotePrefix="1" applyFont="1" applyFill="1" applyBorder="1" applyAlignment="1">
      <alignment horizontal="justify" vertical="top" wrapText="1"/>
    </xf>
    <xf numFmtId="0" fontId="30" fillId="0" borderId="1" xfId="0" quotePrefix="1" applyFont="1" applyFill="1" applyBorder="1" applyAlignment="1">
      <alignment horizontal="justify" vertical="top" wrapText="1"/>
    </xf>
    <xf numFmtId="0" fontId="39" fillId="3" borderId="1" xfId="0" applyFont="1" applyFill="1" applyBorder="1" applyAlignment="1">
      <alignment horizontal="center" vertical="center" wrapText="1"/>
    </xf>
    <xf numFmtId="0" fontId="48" fillId="3" borderId="1" xfId="0" applyFont="1" applyFill="1" applyBorder="1" applyAlignment="1">
      <alignment horizontal="center" vertical="center" wrapText="1"/>
    </xf>
    <xf numFmtId="0" fontId="39" fillId="3" borderId="1" xfId="0" applyFont="1" applyFill="1" applyBorder="1" applyAlignment="1">
      <alignment horizontal="center" vertical="center" textRotation="90" wrapText="1"/>
    </xf>
    <xf numFmtId="0" fontId="33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justify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57" fillId="0" borderId="2" xfId="0" applyFont="1" applyBorder="1" applyAlignment="1">
      <alignment horizontal="center" vertical="center"/>
    </xf>
    <xf numFmtId="9" fontId="57" fillId="0" borderId="2" xfId="0" applyNumberFormat="1" applyFont="1" applyBorder="1" applyAlignment="1">
      <alignment horizontal="center" vertical="center"/>
    </xf>
    <xf numFmtId="0" fontId="58" fillId="0" borderId="8" xfId="0" applyFont="1" applyBorder="1" applyAlignment="1">
      <alignment vertical="top" wrapText="1"/>
    </xf>
    <xf numFmtId="0" fontId="57" fillId="0" borderId="9" xfId="0" applyFont="1" applyBorder="1" applyAlignment="1">
      <alignment horizontal="center" vertical="center"/>
    </xf>
    <xf numFmtId="0" fontId="57" fillId="0" borderId="1" xfId="0" applyFont="1" applyBorder="1" applyAlignment="1">
      <alignment horizontal="center" vertical="center"/>
    </xf>
    <xf numFmtId="0" fontId="58" fillId="0" borderId="10" xfId="0" applyFont="1" applyBorder="1" applyAlignment="1">
      <alignment vertical="top" wrapText="1"/>
    </xf>
    <xf numFmtId="0" fontId="56" fillId="7" borderId="5" xfId="0" applyFont="1" applyFill="1" applyBorder="1" applyAlignment="1">
      <alignment horizontal="center" vertical="center" wrapText="1"/>
    </xf>
    <xf numFmtId="0" fontId="56" fillId="7" borderId="6" xfId="0" applyFont="1" applyFill="1" applyBorder="1" applyAlignment="1">
      <alignment horizontal="center" vertical="center" wrapText="1"/>
    </xf>
    <xf numFmtId="0" fontId="39" fillId="3" borderId="2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justify" vertical="top" wrapText="1"/>
    </xf>
    <xf numFmtId="0" fontId="30" fillId="0" borderId="1" xfId="0" quotePrefix="1" applyFont="1" applyFill="1" applyBorder="1" applyAlignment="1">
      <alignment horizontal="justify" vertical="top" wrapText="1"/>
    </xf>
    <xf numFmtId="0" fontId="33" fillId="0" borderId="1" xfId="0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top" wrapText="1"/>
    </xf>
    <xf numFmtId="0" fontId="47" fillId="0" borderId="1" xfId="0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left" vertical="center" wrapText="1"/>
    </xf>
    <xf numFmtId="0" fontId="59" fillId="0" borderId="1" xfId="0" applyFont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justify" vertical="top"/>
    </xf>
    <xf numFmtId="0" fontId="39" fillId="7" borderId="5" xfId="0" applyFont="1" applyFill="1" applyBorder="1" applyAlignment="1">
      <alignment horizontal="center" vertical="center" wrapText="1"/>
    </xf>
    <xf numFmtId="0" fontId="39" fillId="7" borderId="1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/>
    </xf>
    <xf numFmtId="0" fontId="38" fillId="3" borderId="1" xfId="0" applyFont="1" applyFill="1" applyBorder="1" applyAlignment="1">
      <alignment horizontal="center" vertical="center" textRotation="90" wrapText="1"/>
    </xf>
    <xf numFmtId="0" fontId="38" fillId="3" borderId="1" xfId="0" applyFont="1" applyFill="1" applyBorder="1" applyAlignment="1">
      <alignment horizontal="center" vertical="center" wrapText="1"/>
    </xf>
    <xf numFmtId="0" fontId="48" fillId="3" borderId="3" xfId="0" applyFont="1" applyFill="1" applyBorder="1" applyAlignment="1">
      <alignment horizontal="center" vertical="center" wrapText="1"/>
    </xf>
    <xf numFmtId="0" fontId="48" fillId="3" borderId="2" xfId="0" applyFont="1" applyFill="1" applyBorder="1" applyAlignment="1">
      <alignment horizontal="center" vertical="center" wrapText="1"/>
    </xf>
    <xf numFmtId="0" fontId="39" fillId="3" borderId="1" xfId="0" applyFont="1" applyFill="1" applyBorder="1" applyAlignment="1">
      <alignment horizontal="center" vertical="center" wrapText="1"/>
    </xf>
    <xf numFmtId="0" fontId="38" fillId="7" borderId="13" xfId="0" applyFont="1" applyFill="1" applyBorder="1" applyAlignment="1">
      <alignment horizontal="center" vertical="center" wrapText="1"/>
    </xf>
    <xf numFmtId="0" fontId="38" fillId="7" borderId="16" xfId="0" applyFont="1" applyFill="1" applyBorder="1" applyAlignment="1">
      <alignment horizontal="center" vertical="center" wrapText="1"/>
    </xf>
    <xf numFmtId="0" fontId="39" fillId="3" borderId="1" xfId="0" applyFont="1" applyFill="1" applyBorder="1" applyAlignment="1">
      <alignment horizontal="center" vertical="center" textRotation="90" wrapText="1"/>
    </xf>
    <xf numFmtId="0" fontId="39" fillId="3" borderId="2" xfId="0" applyFont="1" applyFill="1" applyBorder="1" applyAlignment="1">
      <alignment horizontal="center" vertical="center" wrapText="1"/>
    </xf>
    <xf numFmtId="0" fontId="38" fillId="7" borderId="14" xfId="0" applyFont="1" applyFill="1" applyBorder="1" applyAlignment="1">
      <alignment horizontal="center" vertical="center" wrapText="1"/>
    </xf>
    <xf numFmtId="0" fontId="38" fillId="7" borderId="15" xfId="0" applyFont="1" applyFill="1" applyBorder="1" applyAlignment="1">
      <alignment horizontal="center" vertical="center" wrapText="1"/>
    </xf>
    <xf numFmtId="0" fontId="34" fillId="8" borderId="1" xfId="0" applyFont="1" applyFill="1" applyBorder="1" applyAlignment="1">
      <alignment horizontal="center" vertical="center" textRotation="90" wrapText="1"/>
    </xf>
    <xf numFmtId="0" fontId="34" fillId="0" borderId="1" xfId="0" applyFont="1" applyFill="1" applyBorder="1" applyAlignment="1">
      <alignment horizontal="center" vertical="center" textRotation="90" wrapText="1"/>
    </xf>
    <xf numFmtId="0" fontId="34" fillId="2" borderId="1" xfId="0" applyFont="1" applyFill="1" applyBorder="1" applyAlignment="1">
      <alignment horizontal="center" vertical="center" textRotation="90" wrapText="1"/>
    </xf>
    <xf numFmtId="0" fontId="31" fillId="0" borderId="3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textRotation="90" wrapText="1"/>
    </xf>
    <xf numFmtId="0" fontId="31" fillId="0" borderId="1" xfId="0" applyFont="1" applyFill="1" applyBorder="1" applyAlignment="1">
      <alignment horizontal="center" vertical="center" wrapText="1"/>
    </xf>
    <xf numFmtId="0" fontId="56" fillId="7" borderId="5" xfId="0" applyFont="1" applyFill="1" applyBorder="1" applyAlignment="1">
      <alignment horizontal="center" vertical="center" wrapText="1"/>
    </xf>
    <xf numFmtId="0" fontId="56" fillId="7" borderId="12" xfId="0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center" vertical="center" textRotation="90" wrapText="1"/>
    </xf>
    <xf numFmtId="0" fontId="34" fillId="2" borderId="1" xfId="0" applyFont="1" applyFill="1" applyBorder="1" applyAlignment="1">
      <alignment horizontal="center" textRotation="90" wrapText="1"/>
    </xf>
    <xf numFmtId="0" fontId="30" fillId="0" borderId="1" xfId="0" applyFont="1" applyFill="1" applyBorder="1" applyAlignment="1">
      <alignment horizontal="justify" vertical="top" wrapText="1"/>
    </xf>
    <xf numFmtId="0" fontId="56" fillId="7" borderId="11" xfId="0" applyFont="1" applyFill="1" applyBorder="1" applyAlignment="1">
      <alignment horizontal="center" vertical="center" wrapText="1"/>
    </xf>
    <xf numFmtId="0" fontId="48" fillId="3" borderId="2" xfId="0" applyFont="1" applyFill="1" applyBorder="1" applyAlignment="1">
      <alignment horizontal="justify" vertical="top" textRotation="90"/>
    </xf>
    <xf numFmtId="0" fontId="48" fillId="3" borderId="1" xfId="0" applyFont="1" applyFill="1" applyBorder="1" applyAlignment="1">
      <alignment horizontal="justify" vertical="top" textRotation="90"/>
    </xf>
    <xf numFmtId="0" fontId="48" fillId="3" borderId="1" xfId="0" applyFont="1" applyFill="1" applyBorder="1" applyAlignment="1">
      <alignment horizontal="center" vertical="center" wrapText="1"/>
    </xf>
    <xf numFmtId="0" fontId="30" fillId="0" borderId="1" xfId="0" quotePrefix="1" applyFont="1" applyFill="1" applyBorder="1" applyAlignment="1">
      <alignment horizontal="justify" vertical="top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/>
    </xf>
    <xf numFmtId="0" fontId="48" fillId="3" borderId="1" xfId="0" applyFont="1" applyFill="1" applyBorder="1" applyAlignment="1">
      <alignment horizontal="center" vertical="center" textRotation="90" wrapText="1"/>
    </xf>
    <xf numFmtId="0" fontId="39" fillId="3" borderId="1" xfId="0" applyFont="1" applyFill="1" applyBorder="1" applyAlignment="1">
      <alignment horizontal="center" vertical="center" textRotation="90"/>
    </xf>
    <xf numFmtId="0" fontId="31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textRotation="90" wrapText="1"/>
    </xf>
    <xf numFmtId="0" fontId="34" fillId="0" borderId="4" xfId="0" applyFont="1" applyFill="1" applyBorder="1" applyAlignment="1">
      <alignment horizontal="center" vertical="center" textRotation="90" wrapText="1"/>
    </xf>
    <xf numFmtId="0" fontId="34" fillId="0" borderId="2" xfId="0" applyFont="1" applyFill="1" applyBorder="1" applyAlignment="1">
      <alignment horizontal="center" vertical="center" textRotation="90" wrapText="1"/>
    </xf>
    <xf numFmtId="0" fontId="22" fillId="0" borderId="1" xfId="0" applyFont="1" applyFill="1" applyBorder="1" applyAlignment="1">
      <alignment horizontal="center" vertical="center"/>
    </xf>
    <xf numFmtId="0" fontId="34" fillId="2" borderId="3" xfId="0" applyFont="1" applyFill="1" applyBorder="1" applyAlignment="1">
      <alignment horizontal="center" vertical="center" textRotation="90" wrapText="1"/>
    </xf>
    <xf numFmtId="0" fontId="34" fillId="2" borderId="4" xfId="0" applyFont="1" applyFill="1" applyBorder="1" applyAlignment="1">
      <alignment horizontal="center" vertical="center" textRotation="90" wrapText="1"/>
    </xf>
    <xf numFmtId="0" fontId="22" fillId="0" borderId="1" xfId="0" applyFont="1" applyFill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/>
    </xf>
    <xf numFmtId="0" fontId="48" fillId="0" borderId="3" xfId="0" applyFont="1" applyFill="1" applyBorder="1" applyAlignment="1">
      <alignment horizontal="center" vertical="center" textRotation="90" wrapText="1"/>
    </xf>
    <xf numFmtId="0" fontId="48" fillId="0" borderId="4" xfId="0" applyFont="1" applyFill="1" applyBorder="1" applyAlignment="1">
      <alignment horizontal="center" vertical="center" textRotation="90" wrapText="1"/>
    </xf>
    <xf numFmtId="0" fontId="48" fillId="0" borderId="2" xfId="0" applyFont="1" applyFill="1" applyBorder="1" applyAlignment="1">
      <alignment horizontal="center" vertical="center" textRotation="90" wrapText="1"/>
    </xf>
    <xf numFmtId="0" fontId="50" fillId="2" borderId="1" xfId="0" applyFont="1" applyFill="1" applyBorder="1" applyAlignment="1">
      <alignment horizontal="center" vertical="center"/>
    </xf>
    <xf numFmtId="0" fontId="48" fillId="3" borderId="1" xfId="0" applyFont="1" applyFill="1" applyBorder="1" applyAlignment="1">
      <alignment horizontal="center" vertical="center" textRotation="90"/>
    </xf>
    <xf numFmtId="0" fontId="33" fillId="0" borderId="3" xfId="0" quotePrefix="1" applyFont="1" applyFill="1" applyBorder="1" applyAlignment="1">
      <alignment horizontal="justify" vertical="top" wrapText="1"/>
    </xf>
    <xf numFmtId="0" fontId="33" fillId="0" borderId="4" xfId="0" quotePrefix="1" applyFont="1" applyFill="1" applyBorder="1" applyAlignment="1">
      <alignment horizontal="justify" vertical="top" wrapText="1"/>
    </xf>
    <xf numFmtId="0" fontId="33" fillId="0" borderId="3" xfId="0" applyFont="1" applyFill="1" applyBorder="1" applyAlignment="1">
      <alignment horizontal="justify" vertical="top" wrapText="1"/>
    </xf>
    <xf numFmtId="0" fontId="33" fillId="0" borderId="4" xfId="0" applyFont="1" applyFill="1" applyBorder="1" applyAlignment="1">
      <alignment horizontal="justify" vertical="top" wrapText="1"/>
    </xf>
    <xf numFmtId="0" fontId="48" fillId="0" borderId="1" xfId="0" applyFont="1" applyFill="1" applyBorder="1" applyAlignment="1">
      <alignment horizontal="center" vertical="center" textRotation="90" wrapText="1"/>
    </xf>
    <xf numFmtId="0" fontId="31" fillId="0" borderId="1" xfId="0" applyFont="1" applyFill="1" applyBorder="1" applyAlignment="1">
      <alignment horizontal="center" vertical="center" textRotation="90" wrapText="1"/>
    </xf>
    <xf numFmtId="0" fontId="31" fillId="2" borderId="1" xfId="0" applyFont="1" applyFill="1" applyBorder="1" applyAlignment="1">
      <alignment horizontal="center" vertical="center" textRotation="90" wrapText="1"/>
    </xf>
    <xf numFmtId="0" fontId="28" fillId="0" borderId="1" xfId="0" applyFont="1" applyFill="1" applyBorder="1" applyAlignment="1">
      <alignment horizontal="center" vertical="center" textRotation="90" wrapText="1"/>
    </xf>
    <xf numFmtId="0" fontId="42" fillId="2" borderId="1" xfId="0" applyFont="1" applyFill="1" applyBorder="1" applyAlignment="1">
      <alignment horizontal="center" vertical="center" textRotation="90" wrapText="1"/>
    </xf>
    <xf numFmtId="0" fontId="33" fillId="0" borderId="4" xfId="0" applyFont="1" applyFill="1" applyBorder="1" applyAlignment="1">
      <alignment horizontal="center" vertical="center" wrapText="1"/>
    </xf>
    <xf numFmtId="0" fontId="49" fillId="0" borderId="3" xfId="0" applyFont="1" applyFill="1" applyBorder="1" applyAlignment="1">
      <alignment horizontal="center" vertical="center" textRotation="90" wrapText="1"/>
    </xf>
    <xf numFmtId="0" fontId="49" fillId="0" borderId="4" xfId="0" applyFont="1" applyFill="1" applyBorder="1" applyAlignment="1">
      <alignment horizontal="center" vertical="center" textRotation="90" wrapText="1"/>
    </xf>
    <xf numFmtId="0" fontId="49" fillId="0" borderId="2" xfId="0" applyFont="1" applyFill="1" applyBorder="1" applyAlignment="1">
      <alignment horizontal="center" vertical="center" textRotation="90" wrapText="1"/>
    </xf>
    <xf numFmtId="0" fontId="33" fillId="0" borderId="1" xfId="0" applyFont="1" applyFill="1" applyBorder="1" applyAlignment="1">
      <alignment horizontal="justify" vertical="top" wrapText="1"/>
    </xf>
    <xf numFmtId="0" fontId="49" fillId="2" borderId="1" xfId="0" applyFont="1" applyFill="1" applyBorder="1" applyAlignment="1">
      <alignment horizontal="center" vertical="center" textRotation="90" wrapText="1"/>
    </xf>
    <xf numFmtId="0" fontId="33" fillId="0" borderId="2" xfId="0" quotePrefix="1" applyFont="1" applyFill="1" applyBorder="1" applyAlignment="1">
      <alignment horizontal="justify" vertical="top" wrapText="1"/>
    </xf>
    <xf numFmtId="0" fontId="15" fillId="2" borderId="1" xfId="0" applyFont="1" applyFill="1" applyBorder="1" applyAlignment="1">
      <alignment horizontal="center" vertical="center" textRotation="90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textRotation="90"/>
    </xf>
    <xf numFmtId="0" fontId="16" fillId="0" borderId="1" xfId="0" applyFont="1" applyFill="1" applyBorder="1" applyAlignment="1">
      <alignment horizontal="center" vertical="center" textRotation="90" wrapText="1"/>
    </xf>
    <xf numFmtId="0" fontId="10" fillId="0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textRotation="90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textRotation="90" wrapText="1"/>
    </xf>
    <xf numFmtId="0" fontId="14" fillId="3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/>
    </xf>
    <xf numFmtId="0" fontId="27" fillId="6" borderId="1" xfId="0" applyFont="1" applyFill="1" applyBorder="1" applyAlignment="1">
      <alignment horizontal="center" vertical="center"/>
    </xf>
    <xf numFmtId="0" fontId="27" fillId="6" borderId="1" xfId="0" applyFont="1" applyFill="1" applyBorder="1" applyAlignment="1">
      <alignment horizontal="center"/>
    </xf>
    <xf numFmtId="0" fontId="29" fillId="0" borderId="1" xfId="0" applyFont="1" applyBorder="1" applyAlignment="1">
      <alignment horizontal="justify" vertical="top"/>
    </xf>
    <xf numFmtId="0" fontId="29" fillId="0" borderId="1" xfId="0" applyFont="1" applyFill="1" applyBorder="1" applyAlignment="1">
      <alignment horizontal="justify" vertical="top"/>
    </xf>
    <xf numFmtId="0" fontId="37" fillId="0" borderId="17" xfId="0" applyFont="1" applyBorder="1" applyAlignment="1">
      <alignment horizontal="center" vertical="center" wrapText="1"/>
    </xf>
    <xf numFmtId="0" fontId="37" fillId="0" borderId="16" xfId="0" applyFont="1" applyBorder="1" applyAlignment="1">
      <alignment horizontal="center" vertical="center" wrapText="1"/>
    </xf>
    <xf numFmtId="0" fontId="37" fillId="0" borderId="18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36" fillId="2" borderId="3" xfId="0" applyFont="1" applyFill="1" applyBorder="1" applyAlignment="1">
      <alignment horizontal="center" vertical="center"/>
    </xf>
    <xf numFmtId="0" fontId="36" fillId="2" borderId="4" xfId="0" applyFont="1" applyFill="1" applyBorder="1" applyAlignment="1">
      <alignment horizontal="center" vertical="center"/>
    </xf>
    <xf numFmtId="0" fontId="36" fillId="2" borderId="2" xfId="0" applyFont="1" applyFill="1" applyBorder="1" applyAlignment="1">
      <alignment horizontal="center" vertical="center"/>
    </xf>
    <xf numFmtId="0" fontId="61" fillId="0" borderId="1" xfId="0" applyFont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/>
    </xf>
  </cellXfs>
  <cellStyles count="109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Normal" xfId="0" builtinId="0"/>
    <cellStyle name="Normal 2" xfId="1"/>
    <cellStyle name="Normal 2 2" xfId="107"/>
    <cellStyle name="Normal 2 3 3 2 3 3" xfId="108"/>
    <cellStyle name="Normal 3" xfId="106"/>
  </cellStyles>
  <dxfs count="69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71FB25"/>
      <color rgb="FF93CDDD"/>
      <color rgb="FF0BBE02"/>
      <color rgb="FF0066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604696</xdr:colOff>
      <xdr:row>2</xdr:row>
      <xdr:rowOff>60616</xdr:rowOff>
    </xdr:from>
    <xdr:to>
      <xdr:col>4</xdr:col>
      <xdr:colOff>142877</xdr:colOff>
      <xdr:row>4</xdr:row>
      <xdr:rowOff>317790</xdr:rowOff>
    </xdr:to>
    <xdr:pic>
      <xdr:nvPicPr>
        <xdr:cNvPr id="2" name="Picture 2033" descr="cont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4821" y="489241"/>
          <a:ext cx="928831" cy="1019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41</xdr:col>
      <xdr:colOff>1642382</xdr:colOff>
      <xdr:row>2</xdr:row>
      <xdr:rowOff>102961</xdr:rowOff>
    </xdr:from>
    <xdr:to>
      <xdr:col>41</xdr:col>
      <xdr:colOff>2343150</xdr:colOff>
      <xdr:row>4</xdr:row>
      <xdr:rowOff>359717</xdr:rowOff>
    </xdr:to>
    <xdr:pic>
      <xdr:nvPicPr>
        <xdr:cNvPr id="3" name="Picture 4" descr="Logo-AR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88" t="4918" r="7780" b="4918"/>
        <a:stretch>
          <a:fillRect/>
        </a:stretch>
      </xdr:blipFill>
      <xdr:spPr bwMode="auto">
        <a:xfrm>
          <a:off x="48067232" y="541111"/>
          <a:ext cx="700768" cy="1018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683138</xdr:colOff>
      <xdr:row>2</xdr:row>
      <xdr:rowOff>83028</xdr:rowOff>
    </xdr:from>
    <xdr:to>
      <xdr:col>4</xdr:col>
      <xdr:colOff>136053</xdr:colOff>
      <xdr:row>4</xdr:row>
      <xdr:rowOff>246530</xdr:rowOff>
    </xdr:to>
    <xdr:pic>
      <xdr:nvPicPr>
        <xdr:cNvPr id="2" name="Picture 2033" descr="cont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8403" y="531263"/>
          <a:ext cx="842444" cy="9255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33</xdr:col>
      <xdr:colOff>432707</xdr:colOff>
      <xdr:row>2</xdr:row>
      <xdr:rowOff>125186</xdr:rowOff>
    </xdr:from>
    <xdr:to>
      <xdr:col>34</xdr:col>
      <xdr:colOff>718457</xdr:colOff>
      <xdr:row>4</xdr:row>
      <xdr:rowOff>290946</xdr:rowOff>
    </xdr:to>
    <xdr:pic>
      <xdr:nvPicPr>
        <xdr:cNvPr id="3" name="Picture 4" descr="Logo-ARP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88" t="4918" r="7780" b="4918"/>
        <a:stretch>
          <a:fillRect/>
        </a:stretch>
      </xdr:blipFill>
      <xdr:spPr bwMode="auto">
        <a:xfrm>
          <a:off x="32131907" y="563336"/>
          <a:ext cx="1009650" cy="927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899102</xdr:colOff>
      <xdr:row>1</xdr:row>
      <xdr:rowOff>57153</xdr:rowOff>
    </xdr:from>
    <xdr:to>
      <xdr:col>3</xdr:col>
      <xdr:colOff>865909</xdr:colOff>
      <xdr:row>3</xdr:row>
      <xdr:rowOff>314327</xdr:rowOff>
    </xdr:to>
    <xdr:pic>
      <xdr:nvPicPr>
        <xdr:cNvPr id="2" name="Picture 2033" descr="cont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02" y="282289"/>
          <a:ext cx="884671" cy="1019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34</xdr:col>
      <xdr:colOff>478848</xdr:colOff>
      <xdr:row>1</xdr:row>
      <xdr:rowOff>120361</xdr:rowOff>
    </xdr:from>
    <xdr:to>
      <xdr:col>34</xdr:col>
      <xdr:colOff>1550473</xdr:colOff>
      <xdr:row>3</xdr:row>
      <xdr:rowOff>338076</xdr:rowOff>
    </xdr:to>
    <xdr:pic>
      <xdr:nvPicPr>
        <xdr:cNvPr id="4" name="Picture 4" descr="Logo-ARP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88" t="4918" r="7780" b="4918"/>
        <a:stretch>
          <a:fillRect/>
        </a:stretch>
      </xdr:blipFill>
      <xdr:spPr bwMode="auto">
        <a:xfrm>
          <a:off x="34942030" y="345497"/>
          <a:ext cx="1071625" cy="979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741507</xdr:colOff>
      <xdr:row>1</xdr:row>
      <xdr:rowOff>73027</xdr:rowOff>
    </xdr:from>
    <xdr:to>
      <xdr:col>4</xdr:col>
      <xdr:colOff>79356</xdr:colOff>
      <xdr:row>3</xdr:row>
      <xdr:rowOff>330201</xdr:rowOff>
    </xdr:to>
    <xdr:pic>
      <xdr:nvPicPr>
        <xdr:cNvPr id="2" name="Picture 2033" descr="cont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9257" y="295277"/>
          <a:ext cx="830099" cy="1019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34</xdr:col>
      <xdr:colOff>433387</xdr:colOff>
      <xdr:row>1</xdr:row>
      <xdr:rowOff>109538</xdr:rowOff>
    </xdr:from>
    <xdr:to>
      <xdr:col>34</xdr:col>
      <xdr:colOff>1515836</xdr:colOff>
      <xdr:row>3</xdr:row>
      <xdr:rowOff>327253</xdr:rowOff>
    </xdr:to>
    <xdr:pic>
      <xdr:nvPicPr>
        <xdr:cNvPr id="4" name="Picture 4" descr="Logo-AR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88" t="4918" r="7780" b="4918"/>
        <a:stretch>
          <a:fillRect/>
        </a:stretch>
      </xdr:blipFill>
      <xdr:spPr bwMode="auto">
        <a:xfrm>
          <a:off x="34651950" y="323851"/>
          <a:ext cx="1082449" cy="979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71837</xdr:colOff>
      <xdr:row>1</xdr:row>
      <xdr:rowOff>73348</xdr:rowOff>
    </xdr:from>
    <xdr:to>
      <xdr:col>4</xdr:col>
      <xdr:colOff>306161</xdr:colOff>
      <xdr:row>3</xdr:row>
      <xdr:rowOff>330522</xdr:rowOff>
    </xdr:to>
    <xdr:pic>
      <xdr:nvPicPr>
        <xdr:cNvPr id="5" name="Picture 2033" descr="cont2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087" y="277455"/>
          <a:ext cx="887467" cy="1019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33</xdr:col>
      <xdr:colOff>163933</xdr:colOff>
      <xdr:row>1</xdr:row>
      <xdr:rowOff>64110</xdr:rowOff>
    </xdr:from>
    <xdr:to>
      <xdr:col>34</xdr:col>
      <xdr:colOff>508136</xdr:colOff>
      <xdr:row>3</xdr:row>
      <xdr:rowOff>281825</xdr:rowOff>
    </xdr:to>
    <xdr:pic>
      <xdr:nvPicPr>
        <xdr:cNvPr id="6" name="Picture 4" descr="Logo-ARP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88" t="4918" r="7780" b="4918"/>
        <a:stretch>
          <a:fillRect/>
        </a:stretch>
      </xdr:blipFill>
      <xdr:spPr bwMode="auto">
        <a:xfrm>
          <a:off x="35073058" y="283185"/>
          <a:ext cx="1068103" cy="979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566695</xdr:colOff>
      <xdr:row>2</xdr:row>
      <xdr:rowOff>63875</xdr:rowOff>
    </xdr:from>
    <xdr:to>
      <xdr:col>4</xdr:col>
      <xdr:colOff>161006</xdr:colOff>
      <xdr:row>4</xdr:row>
      <xdr:rowOff>321049</xdr:rowOff>
    </xdr:to>
    <xdr:pic>
      <xdr:nvPicPr>
        <xdr:cNvPr id="2" name="Picture 2033" descr="cont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3831" y="496830"/>
          <a:ext cx="841220" cy="1019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33</xdr:col>
      <xdr:colOff>159809</xdr:colOff>
      <xdr:row>2</xdr:row>
      <xdr:rowOff>97971</xdr:rowOff>
    </xdr:from>
    <xdr:to>
      <xdr:col>34</xdr:col>
      <xdr:colOff>676277</xdr:colOff>
      <xdr:row>4</xdr:row>
      <xdr:rowOff>250371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916534" y="317046"/>
          <a:ext cx="1240366" cy="9144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604696</xdr:colOff>
      <xdr:row>2</xdr:row>
      <xdr:rowOff>60616</xdr:rowOff>
    </xdr:from>
    <xdr:to>
      <xdr:col>4</xdr:col>
      <xdr:colOff>142877</xdr:colOff>
      <xdr:row>4</xdr:row>
      <xdr:rowOff>317790</xdr:rowOff>
    </xdr:to>
    <xdr:pic>
      <xdr:nvPicPr>
        <xdr:cNvPr id="2" name="Picture 2033" descr="cont2">
          <a:extLst>
            <a:ext uri="{FF2B5EF4-FFF2-40B4-BE49-F238E27FC236}">
              <a16:creationId xmlns:a16="http://schemas.microsoft.com/office/drawing/2014/main" id="{B4D80DC3-D234-4992-BFA1-1AC7D6DB5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9096" y="467016"/>
          <a:ext cx="839931" cy="1019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40</xdr:col>
      <xdr:colOff>2909207</xdr:colOff>
      <xdr:row>2</xdr:row>
      <xdr:rowOff>188686</xdr:rowOff>
    </xdr:from>
    <xdr:to>
      <xdr:col>40</xdr:col>
      <xdr:colOff>3956957</xdr:colOff>
      <xdr:row>4</xdr:row>
      <xdr:rowOff>354446</xdr:rowOff>
    </xdr:to>
    <xdr:pic>
      <xdr:nvPicPr>
        <xdr:cNvPr id="3" name="Picture 4" descr="Logo-ARP">
          <a:extLst>
            <a:ext uri="{FF2B5EF4-FFF2-40B4-BE49-F238E27FC236}">
              <a16:creationId xmlns:a16="http://schemas.microsoft.com/office/drawing/2014/main" id="{88A0B1FE-BDC9-4524-ADF4-051A1FB91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88" t="4918" r="7780" b="4918"/>
        <a:stretch>
          <a:fillRect/>
        </a:stretch>
      </xdr:blipFill>
      <xdr:spPr bwMode="auto">
        <a:xfrm>
          <a:off x="56103157" y="595086"/>
          <a:ext cx="1047750" cy="927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C3:AP54"/>
  <sheetViews>
    <sheetView topLeftCell="AA16" zoomScaleNormal="100" zoomScaleSheetLayoutView="70" zoomScalePageLayoutView="80" workbookViewId="0">
      <selection activeCell="AI6" sqref="AI6:AI7"/>
    </sheetView>
  </sheetViews>
  <sheetFormatPr baseColWidth="10" defaultColWidth="10.85546875" defaultRowHeight="17.25" x14ac:dyDescent="0.25"/>
  <cols>
    <col min="1" max="1" width="10.85546875" style="46"/>
    <col min="2" max="2" width="2.28515625" style="46" customWidth="1"/>
    <col min="3" max="3" width="10.42578125" style="46" customWidth="1"/>
    <col min="4" max="4" width="8.140625" style="46" customWidth="1"/>
    <col min="5" max="5" width="10.42578125" style="46" customWidth="1"/>
    <col min="6" max="6" width="9" style="46" customWidth="1"/>
    <col min="7" max="7" width="40.28515625" style="59" customWidth="1"/>
    <col min="8" max="8" width="36.5703125" style="46" customWidth="1"/>
    <col min="9" max="9" width="26.42578125" style="46" customWidth="1"/>
    <col min="10" max="10" width="16.140625" style="46" customWidth="1"/>
    <col min="11" max="11" width="26.7109375" style="46" customWidth="1"/>
    <col min="12" max="12" width="25.28515625" style="46" customWidth="1"/>
    <col min="13" max="13" width="9.140625" style="65" customWidth="1"/>
    <col min="14" max="14" width="9.42578125" style="66" customWidth="1"/>
    <col min="15" max="15" width="9.42578125" style="46" customWidth="1"/>
    <col min="16" max="16" width="10.85546875" style="46"/>
    <col min="17" max="18" width="10.85546875" style="66"/>
    <col min="19" max="19" width="8.7109375" style="46" customWidth="1"/>
    <col min="20" max="20" width="12.85546875" style="46" customWidth="1"/>
    <col min="21" max="21" width="13.42578125" style="46" customWidth="1"/>
    <col min="22" max="23" width="11.28515625" style="46" customWidth="1"/>
    <col min="24" max="24" width="21.7109375" style="46" customWidth="1"/>
    <col min="25" max="25" width="43.42578125" style="46" customWidth="1"/>
    <col min="26" max="26" width="14" style="46" customWidth="1"/>
    <col min="27" max="27" width="10.42578125" style="57" customWidth="1"/>
    <col min="28" max="29" width="10.42578125" style="46" customWidth="1"/>
    <col min="30" max="34" width="10.85546875" style="46"/>
    <col min="35" max="35" width="27.42578125" style="98" customWidth="1"/>
    <col min="36" max="36" width="23.85546875" style="46" customWidth="1"/>
    <col min="37" max="37" width="24.28515625" style="46" customWidth="1"/>
    <col min="38" max="38" width="27.85546875" style="46" customWidth="1"/>
    <col min="39" max="39" width="22.85546875" style="46" customWidth="1"/>
    <col min="40" max="40" width="22.42578125" style="46" customWidth="1"/>
    <col min="41" max="41" width="42.140625" style="46" customWidth="1"/>
    <col min="42" max="42" width="53.140625" style="46" customWidth="1"/>
    <col min="43" max="16384" width="10.85546875" style="46"/>
  </cols>
  <sheetData>
    <row r="3" spans="3:42" ht="30" customHeight="1" x14ac:dyDescent="0.25">
      <c r="C3" s="169"/>
      <c r="D3" s="169"/>
      <c r="E3" s="169"/>
      <c r="F3" s="245" t="s">
        <v>474</v>
      </c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7"/>
      <c r="AP3" s="254"/>
    </row>
    <row r="4" spans="3:42" ht="30" customHeight="1" x14ac:dyDescent="0.25">
      <c r="C4" s="169"/>
      <c r="D4" s="169"/>
      <c r="E4" s="169"/>
      <c r="F4" s="248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49"/>
      <c r="AO4" s="250"/>
      <c r="AP4" s="255"/>
    </row>
    <row r="5" spans="3:42" ht="30" customHeight="1" x14ac:dyDescent="0.25">
      <c r="C5" s="169"/>
      <c r="D5" s="169"/>
      <c r="E5" s="169"/>
      <c r="F5" s="251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3"/>
      <c r="AP5" s="256"/>
    </row>
    <row r="6" spans="3:42" ht="46.5" customHeight="1" thickBot="1" x14ac:dyDescent="0.3">
      <c r="C6" s="153" t="s">
        <v>78</v>
      </c>
      <c r="D6" s="153" t="s">
        <v>21</v>
      </c>
      <c r="E6" s="153" t="s">
        <v>22</v>
      </c>
      <c r="F6" s="153" t="s">
        <v>114</v>
      </c>
      <c r="G6" s="154" t="s">
        <v>23</v>
      </c>
      <c r="H6" s="154"/>
      <c r="I6" s="182" t="s">
        <v>26</v>
      </c>
      <c r="J6" s="157" t="s">
        <v>24</v>
      </c>
      <c r="K6" s="157"/>
      <c r="L6" s="157"/>
      <c r="M6" s="157" t="s">
        <v>25</v>
      </c>
      <c r="N6" s="157"/>
      <c r="O6" s="157"/>
      <c r="P6" s="157"/>
      <c r="Q6" s="157"/>
      <c r="R6" s="157"/>
      <c r="S6" s="157"/>
      <c r="T6" s="160" t="s">
        <v>11</v>
      </c>
      <c r="U6" s="91" t="s">
        <v>13</v>
      </c>
      <c r="V6" s="154" t="s">
        <v>15</v>
      </c>
      <c r="W6" s="154"/>
      <c r="X6" s="154"/>
      <c r="Y6" s="154"/>
      <c r="Z6" s="154"/>
      <c r="AA6" s="157" t="s">
        <v>43</v>
      </c>
      <c r="AB6" s="157"/>
      <c r="AC6" s="157"/>
      <c r="AD6" s="157"/>
      <c r="AE6" s="157"/>
      <c r="AF6" s="157"/>
      <c r="AG6" s="161"/>
      <c r="AH6" s="140" t="s">
        <v>11</v>
      </c>
      <c r="AI6" s="180" t="s">
        <v>44</v>
      </c>
      <c r="AJ6" s="174" t="s">
        <v>518</v>
      </c>
      <c r="AK6" s="179"/>
      <c r="AL6" s="179"/>
      <c r="AM6" s="179"/>
      <c r="AN6" s="175"/>
      <c r="AO6" s="174" t="s">
        <v>44</v>
      </c>
      <c r="AP6" s="175"/>
    </row>
    <row r="7" spans="3:42" ht="138.75" thickBot="1" x14ac:dyDescent="0.3">
      <c r="C7" s="153"/>
      <c r="D7" s="153"/>
      <c r="E7" s="153"/>
      <c r="F7" s="153"/>
      <c r="G7" s="75" t="s">
        <v>1</v>
      </c>
      <c r="H7" s="104" t="s">
        <v>0</v>
      </c>
      <c r="I7" s="182"/>
      <c r="J7" s="92" t="s">
        <v>2</v>
      </c>
      <c r="K7" s="92" t="s">
        <v>3</v>
      </c>
      <c r="L7" s="92" t="s">
        <v>4</v>
      </c>
      <c r="M7" s="73" t="s">
        <v>5</v>
      </c>
      <c r="N7" s="73" t="s">
        <v>6</v>
      </c>
      <c r="O7" s="92" t="s">
        <v>28</v>
      </c>
      <c r="P7" s="92" t="s">
        <v>7</v>
      </c>
      <c r="Q7" s="69" t="s">
        <v>8</v>
      </c>
      <c r="R7" s="69" t="s">
        <v>9</v>
      </c>
      <c r="S7" s="92" t="s">
        <v>10</v>
      </c>
      <c r="T7" s="160"/>
      <c r="U7" s="52" t="s">
        <v>14</v>
      </c>
      <c r="V7" s="53" t="s">
        <v>16</v>
      </c>
      <c r="W7" s="53" t="s">
        <v>17</v>
      </c>
      <c r="X7" s="53" t="s">
        <v>18</v>
      </c>
      <c r="Y7" s="53" t="s">
        <v>19</v>
      </c>
      <c r="Z7" s="53" t="s">
        <v>20</v>
      </c>
      <c r="AA7" s="51" t="s">
        <v>5</v>
      </c>
      <c r="AB7" s="92" t="s">
        <v>6</v>
      </c>
      <c r="AC7" s="92" t="s">
        <v>28</v>
      </c>
      <c r="AD7" s="92" t="s">
        <v>7</v>
      </c>
      <c r="AE7" s="92" t="s">
        <v>8</v>
      </c>
      <c r="AF7" s="92" t="s">
        <v>9</v>
      </c>
      <c r="AG7" s="92" t="s">
        <v>10</v>
      </c>
      <c r="AH7" s="92" t="s">
        <v>12</v>
      </c>
      <c r="AI7" s="181"/>
      <c r="AJ7" s="138" t="s">
        <v>519</v>
      </c>
      <c r="AK7" s="138" t="s">
        <v>520</v>
      </c>
      <c r="AL7" s="138" t="s">
        <v>521</v>
      </c>
      <c r="AM7" s="138" t="s">
        <v>522</v>
      </c>
      <c r="AN7" s="138" t="s">
        <v>523</v>
      </c>
      <c r="AO7" s="139" t="s">
        <v>524</v>
      </c>
      <c r="AP7" s="139" t="s">
        <v>525</v>
      </c>
    </row>
    <row r="8" spans="3:42" s="55" customFormat="1" ht="97.5" customHeight="1" x14ac:dyDescent="0.25">
      <c r="C8" s="172" t="s">
        <v>268</v>
      </c>
      <c r="D8" s="165" t="s">
        <v>276</v>
      </c>
      <c r="E8" s="166" t="s">
        <v>368</v>
      </c>
      <c r="F8" s="173" t="s">
        <v>82</v>
      </c>
      <c r="G8" s="35" t="s">
        <v>59</v>
      </c>
      <c r="H8" s="88" t="s">
        <v>389</v>
      </c>
      <c r="I8" s="88" t="s">
        <v>79</v>
      </c>
      <c r="J8" s="76" t="s">
        <v>27</v>
      </c>
      <c r="K8" s="76" t="s">
        <v>119</v>
      </c>
      <c r="L8" s="76" t="s">
        <v>325</v>
      </c>
      <c r="M8" s="93">
        <v>2</v>
      </c>
      <c r="N8" s="93">
        <v>2</v>
      </c>
      <c r="O8" s="93">
        <f>M8*N8</f>
        <v>4</v>
      </c>
      <c r="P8" s="93" t="str">
        <f>IF(AND(O8&gt;=24,O8&lt;=40),"Muy Alto",IF(AND(20&gt;=O8,10&lt;=O8),"Alto",IF(AND(8&gt;=O8,6&lt;=O8),"Medio",IF(O8&lt;=4,"Bajo","-"))))</f>
        <v>Bajo</v>
      </c>
      <c r="Q8" s="93">
        <v>25</v>
      </c>
      <c r="R8" s="93">
        <f>O8*Q8</f>
        <v>100</v>
      </c>
      <c r="S8" s="42" t="str">
        <f>IF(AND(R8&gt;=600,R8&lt;=4000),"I",IF(AND(500&gt;=R8,150&lt;=R8),"II",IF(AND(120&gt;=R8,40&lt;=R8),"III",IF(R8&lt;=20,"IV","-"))))</f>
        <v>III</v>
      </c>
      <c r="T8" s="93" t="str">
        <f>IF(R8&gt;=360,"No Aceptable","Aceptable")</f>
        <v>Aceptable</v>
      </c>
      <c r="U8" s="93">
        <v>8</v>
      </c>
      <c r="V8" s="43" t="s">
        <v>80</v>
      </c>
      <c r="W8" s="43" t="s">
        <v>80</v>
      </c>
      <c r="X8" s="43" t="s">
        <v>182</v>
      </c>
      <c r="Y8" s="88" t="s">
        <v>495</v>
      </c>
      <c r="Z8" s="43" t="s">
        <v>80</v>
      </c>
      <c r="AA8" s="93">
        <v>2</v>
      </c>
      <c r="AB8" s="93">
        <f>N8</f>
        <v>2</v>
      </c>
      <c r="AC8" s="93">
        <f>AA8*AB8</f>
        <v>4</v>
      </c>
      <c r="AD8" s="93" t="str">
        <f>IF(AND(AC8&gt;=24,AC8&lt;=40),"Muy Alto",IF(AND(20&gt;=AC8,10&lt;=AC8),"Alto",IF(AND(8&gt;=AC8,6&lt;=AC8),"Medio",IF(AC8&lt;=4,"Bajo","-"))))</f>
        <v>Bajo</v>
      </c>
      <c r="AE8" s="93">
        <v>10</v>
      </c>
      <c r="AF8" s="93">
        <f>AC8*AE8</f>
        <v>40</v>
      </c>
      <c r="AG8" s="93" t="str">
        <f>IF(AND(AF8&gt;=600,AF8&lt;=4000),"I",IF(AND(500&gt;=AF8,150&lt;=AF8),"II",IF(AND(120&gt;=AF8,40&lt;=AF8),"III",IF(AF8&lt;=20,"IV","-"))))</f>
        <v>III</v>
      </c>
      <c r="AH8" s="93" t="str">
        <f>IF(AF8&gt;=360,"No Aceptable","Aceptable")</f>
        <v>Aceptable</v>
      </c>
      <c r="AI8" s="178" t="s">
        <v>315</v>
      </c>
      <c r="AJ8" s="135"/>
      <c r="AK8" s="136"/>
      <c r="AL8" s="136"/>
      <c r="AM8" s="132"/>
      <c r="AN8" s="133">
        <f t="shared" ref="AN8" si="0">IFERROR(+AM8/AJ8,0)</f>
        <v>0</v>
      </c>
      <c r="AO8" s="137"/>
      <c r="AP8" s="137"/>
    </row>
    <row r="9" spans="3:42" s="55" customFormat="1" ht="85.5" customHeight="1" x14ac:dyDescent="0.25">
      <c r="C9" s="172"/>
      <c r="D9" s="165"/>
      <c r="E9" s="166"/>
      <c r="F9" s="173"/>
      <c r="G9" s="35" t="s">
        <v>56</v>
      </c>
      <c r="H9" s="88" t="s">
        <v>141</v>
      </c>
      <c r="I9" s="36" t="s">
        <v>142</v>
      </c>
      <c r="J9" s="76" t="s">
        <v>27</v>
      </c>
      <c r="K9" s="76" t="s">
        <v>366</v>
      </c>
      <c r="L9" s="76" t="s">
        <v>27</v>
      </c>
      <c r="M9" s="93">
        <v>2</v>
      </c>
      <c r="N9" s="93">
        <v>2</v>
      </c>
      <c r="O9" s="93">
        <f>M9*N9</f>
        <v>4</v>
      </c>
      <c r="P9" s="93" t="str">
        <f>IF(AND(O9&gt;=24,O9&lt;=40),"Muy Alto",IF(AND(20&gt;=O9,10&lt;=O9),"Alto",IF(AND(8&gt;=O9,6&lt;=O9),"Medio",IF(O9&lt;=4,"Bajo","-"))))</f>
        <v>Bajo</v>
      </c>
      <c r="Q9" s="93">
        <v>25</v>
      </c>
      <c r="R9" s="93">
        <f>O9*Q9</f>
        <v>100</v>
      </c>
      <c r="S9" s="42" t="str">
        <f>IF(AND(R9&gt;=600,R9&lt;=4000),"I",IF(AND(500&gt;=R9,150&lt;=R9),"II",IF(AND(120&gt;=R9,40&lt;=R9),"III",IF(R9&lt;=20,"IV","-"))))</f>
        <v>III</v>
      </c>
      <c r="T9" s="93" t="str">
        <f>IF(R9&gt;=360,"No Aceptable","Aceptable")</f>
        <v>Aceptable</v>
      </c>
      <c r="U9" s="93">
        <v>136</v>
      </c>
      <c r="V9" s="43" t="s">
        <v>80</v>
      </c>
      <c r="W9" s="45" t="s">
        <v>80</v>
      </c>
      <c r="X9" s="43" t="s">
        <v>335</v>
      </c>
      <c r="Y9" s="88" t="s">
        <v>494</v>
      </c>
      <c r="Z9" s="45" t="s">
        <v>80</v>
      </c>
      <c r="AA9" s="42">
        <v>2</v>
      </c>
      <c r="AB9" s="42">
        <f>N9</f>
        <v>2</v>
      </c>
      <c r="AC9" s="42">
        <f>AA9*AB9</f>
        <v>4</v>
      </c>
      <c r="AD9" s="42" t="str">
        <f>IF(AND(AC9&gt;=24,AC9&lt;=40),"Muy Alto",IF(AND(20&gt;=AC9,10&lt;=AC9),"Alto",IF(AND(8&gt;=AC9,6&lt;=AC9),"Medio",IF(AC9&lt;=4,"Bajo","-"))))</f>
        <v>Bajo</v>
      </c>
      <c r="AE9" s="42">
        <v>10</v>
      </c>
      <c r="AF9" s="42">
        <f>AC9*AE9</f>
        <v>40</v>
      </c>
      <c r="AG9" s="93" t="str">
        <f>IF(AND(AF9&gt;=600,AF9&lt;=4000),"I",IF(AND(500&gt;=AF9,150&lt;=AF9),"II",IF(AND(120&gt;=AF9,40&lt;=AF9),"III",IF(AF9&lt;=20,"IV","-"))))</f>
        <v>III</v>
      </c>
      <c r="AH9" s="93" t="str">
        <f>IF(AF9&gt;=360,"No Aceptable","Aceptable")</f>
        <v>Aceptable</v>
      </c>
      <c r="AI9" s="178"/>
      <c r="AJ9" s="135"/>
      <c r="AK9" s="136"/>
      <c r="AL9" s="136"/>
      <c r="AM9" s="132"/>
      <c r="AN9" s="133">
        <f t="shared" ref="AN9:AN51" si="1">IFERROR(+AM9/AJ9,0)</f>
        <v>0</v>
      </c>
      <c r="AO9" s="137"/>
      <c r="AP9" s="137"/>
    </row>
    <row r="10" spans="3:42" s="55" customFormat="1" ht="267.60000000000002" customHeight="1" x14ac:dyDescent="0.25">
      <c r="C10" s="172"/>
      <c r="D10" s="165"/>
      <c r="E10" s="177" t="s">
        <v>365</v>
      </c>
      <c r="F10" s="173" t="s">
        <v>148</v>
      </c>
      <c r="G10" s="35" t="s">
        <v>46</v>
      </c>
      <c r="H10" s="88" t="s">
        <v>353</v>
      </c>
      <c r="I10" s="88" t="s">
        <v>354</v>
      </c>
      <c r="J10" s="76" t="s">
        <v>27</v>
      </c>
      <c r="K10" s="76" t="s">
        <v>27</v>
      </c>
      <c r="L10" s="76" t="s">
        <v>27</v>
      </c>
      <c r="M10" s="93">
        <v>6</v>
      </c>
      <c r="N10" s="93">
        <v>2</v>
      </c>
      <c r="O10" s="93">
        <f>M10*N10</f>
        <v>12</v>
      </c>
      <c r="P10" s="93" t="str">
        <f>IF(AND(O10&gt;=24,O10&lt;=40),"Muy Alto",IF(AND(20&gt;=O10,10&lt;=O10),"Alto",IF(AND(8&gt;=O10,6&lt;=O10),"Medio",IF(O10&lt;=4,"Bajo","-"))))</f>
        <v>Alto</v>
      </c>
      <c r="Q10" s="93">
        <v>25</v>
      </c>
      <c r="R10" s="93">
        <f>O10*Q10</f>
        <v>300</v>
      </c>
      <c r="S10" s="42" t="str">
        <f>IF(AND(R10&gt;=600,R10&lt;=4000),"I",IF(AND(500&gt;=R10,150&lt;=R10),"II",IF(AND(120&gt;=R10,40&lt;=R10),"III",IF(R10&lt;=20,"IV","-"))))</f>
        <v>II</v>
      </c>
      <c r="T10" s="93" t="str">
        <f>IF(R10&gt;=360,"No Aceptable","Aceptable")</f>
        <v>Aceptable</v>
      </c>
      <c r="U10" s="93">
        <v>136</v>
      </c>
      <c r="V10" s="93" t="s">
        <v>80</v>
      </c>
      <c r="W10" s="93" t="s">
        <v>80</v>
      </c>
      <c r="X10" s="43" t="s">
        <v>356</v>
      </c>
      <c r="Y10" s="123" t="s">
        <v>516</v>
      </c>
      <c r="Z10" s="43" t="s">
        <v>358</v>
      </c>
      <c r="AA10" s="93">
        <v>2</v>
      </c>
      <c r="AB10" s="43">
        <v>2</v>
      </c>
      <c r="AC10" s="93">
        <f>AA10*AB10</f>
        <v>4</v>
      </c>
      <c r="AD10" s="93" t="str">
        <f>IF(AND(AC10&gt;=24,AC10&lt;=40),"Muy Alto",IF(AND(20&gt;=AC10,10&lt;=AC10),"Alto",IF(AND(8&gt;=AC10,6&lt;=AC10),"Medio",IF(AC10&lt;=4,"Bajo","-"))))</f>
        <v>Bajo</v>
      </c>
      <c r="AE10" s="93">
        <v>10</v>
      </c>
      <c r="AF10" s="93">
        <f>AC10*AE10</f>
        <v>40</v>
      </c>
      <c r="AG10" s="93" t="str">
        <f>IF(AND(AF10&gt;=600,AF10&lt;=4000),"I",IF(AND(500&gt;=AF10,150&lt;=AF10),"II",IF(AND(120&gt;=AF10,40&lt;=AF10),"III",IF(AF10&lt;=20,"IV","-"))))</f>
        <v>III</v>
      </c>
      <c r="AH10" s="93" t="str">
        <f>IF(AF10&gt;=360,"No Aceptable","Aceptable")</f>
        <v>Aceptable</v>
      </c>
      <c r="AI10" s="88" t="s">
        <v>359</v>
      </c>
      <c r="AJ10" s="135"/>
      <c r="AK10" s="136"/>
      <c r="AL10" s="136"/>
      <c r="AM10" s="132"/>
      <c r="AN10" s="133">
        <f t="shared" si="1"/>
        <v>0</v>
      </c>
      <c r="AO10" s="137"/>
      <c r="AP10" s="137"/>
    </row>
    <row r="11" spans="3:42" s="55" customFormat="1" ht="264" customHeight="1" x14ac:dyDescent="0.25">
      <c r="C11" s="172"/>
      <c r="D11" s="165"/>
      <c r="E11" s="177"/>
      <c r="F11" s="173"/>
      <c r="G11" s="35" t="s">
        <v>46</v>
      </c>
      <c r="H11" s="88" t="s">
        <v>360</v>
      </c>
      <c r="I11" s="88" t="s">
        <v>354</v>
      </c>
      <c r="J11" s="76" t="s">
        <v>27</v>
      </c>
      <c r="K11" s="76" t="s">
        <v>27</v>
      </c>
      <c r="L11" s="76" t="s">
        <v>27</v>
      </c>
      <c r="M11" s="93">
        <v>6</v>
      </c>
      <c r="N11" s="93">
        <v>2</v>
      </c>
      <c r="O11" s="93">
        <f>M11*N11</f>
        <v>12</v>
      </c>
      <c r="P11" s="93" t="str">
        <f>IF(AND(O11&gt;=24,O11&lt;=40),"Muy Alto",IF(AND(20&gt;=O11,10&lt;=O11),"Alto",IF(AND(8&gt;=O11,6&lt;=O11),"Medio",IF(O11&lt;=4,"Bajo","-"))))</f>
        <v>Alto</v>
      </c>
      <c r="Q11" s="93">
        <v>25</v>
      </c>
      <c r="R11" s="93">
        <f>O11*Q11</f>
        <v>300</v>
      </c>
      <c r="S11" s="42" t="str">
        <f>IF(AND(R11&gt;=600,R11&lt;=4000),"I",IF(AND(500&gt;=R11,150&lt;=R11),"II",IF(AND(120&gt;=R11,40&lt;=R11),"III",IF(R11&lt;=20,"IV","-"))))</f>
        <v>II</v>
      </c>
      <c r="T11" s="93" t="str">
        <f>IF(R11&gt;=360,"No Aceptable","Aceptable")</f>
        <v>Aceptable</v>
      </c>
      <c r="U11" s="93">
        <v>136</v>
      </c>
      <c r="V11" s="93" t="s">
        <v>80</v>
      </c>
      <c r="W11" s="93" t="s">
        <v>80</v>
      </c>
      <c r="X11" s="38" t="s">
        <v>361</v>
      </c>
      <c r="Y11" s="183" t="s">
        <v>516</v>
      </c>
      <c r="Z11" s="43" t="s">
        <v>358</v>
      </c>
      <c r="AA11" s="93">
        <v>2</v>
      </c>
      <c r="AB11" s="43">
        <v>2</v>
      </c>
      <c r="AC11" s="93">
        <f>AA11*AB11</f>
        <v>4</v>
      </c>
      <c r="AD11" s="93" t="str">
        <f>IF(AND(AC11&gt;=24,AC11&lt;=40),"Muy Alto",IF(AND(20&gt;=AC11,10&lt;=AC11),"Alto",IF(AND(8&gt;=AC11,6&lt;=AC11),"Medio",IF(AC11&lt;=4,"Bajo","-"))))</f>
        <v>Bajo</v>
      </c>
      <c r="AE11" s="93">
        <v>10</v>
      </c>
      <c r="AF11" s="93">
        <f>AC11*AE11</f>
        <v>40</v>
      </c>
      <c r="AG11" s="93" t="str">
        <f>IF(AND(AF11&gt;=600,AF11&lt;=4000),"I",IF(AND(500&gt;=AF11,150&lt;=AF11),"II",IF(AND(120&gt;=AF11,40&lt;=AF11),"III",IF(AF11&lt;=20,"IV","-"))))</f>
        <v>III</v>
      </c>
      <c r="AH11" s="93" t="str">
        <f>IF(AF11&gt;=360,"No Aceptable","Aceptable")</f>
        <v>Aceptable</v>
      </c>
      <c r="AI11" s="178" t="s">
        <v>448</v>
      </c>
      <c r="AJ11" s="135"/>
      <c r="AK11" s="136"/>
      <c r="AL11" s="136"/>
      <c r="AM11" s="132"/>
      <c r="AN11" s="133">
        <f t="shared" si="1"/>
        <v>0</v>
      </c>
      <c r="AO11" s="137"/>
      <c r="AP11" s="137"/>
    </row>
    <row r="12" spans="3:42" s="55" customFormat="1" ht="218.45" customHeight="1" x14ac:dyDescent="0.25">
      <c r="C12" s="172"/>
      <c r="D12" s="165"/>
      <c r="E12" s="177"/>
      <c r="F12" s="173"/>
      <c r="G12" s="39" t="s">
        <v>46</v>
      </c>
      <c r="H12" s="88" t="s">
        <v>369</v>
      </c>
      <c r="I12" s="88" t="s">
        <v>354</v>
      </c>
      <c r="J12" s="76" t="s">
        <v>27</v>
      </c>
      <c r="K12" s="76" t="s">
        <v>27</v>
      </c>
      <c r="L12" s="76" t="s">
        <v>27</v>
      </c>
      <c r="M12" s="93">
        <v>6</v>
      </c>
      <c r="N12" s="93">
        <v>2</v>
      </c>
      <c r="O12" s="93">
        <f>M12*N12</f>
        <v>12</v>
      </c>
      <c r="P12" s="93" t="str">
        <f>IF(AND(O12&gt;=24,O12&lt;=40),"Muy Alto",IF(AND(20&gt;=O12,10&lt;=O12),"Alto",IF(AND(8&gt;=O12,6&lt;=O12),"Medio",IF(O12&lt;=4,"Bajo","-"))))</f>
        <v>Alto</v>
      </c>
      <c r="Q12" s="93">
        <v>25</v>
      </c>
      <c r="R12" s="93">
        <f>O12*Q12</f>
        <v>300</v>
      </c>
      <c r="S12" s="42" t="str">
        <f>IF(AND(R12&gt;=600,R12&lt;=4000),"I",IF(AND(500&gt;=R12,150&lt;=R12),"II",IF(AND(120&gt;=R12,40&lt;=R12),"III",IF(R12&lt;=20,"IV","-"))))</f>
        <v>II</v>
      </c>
      <c r="T12" s="93" t="str">
        <f>IF(R12&gt;=360,"No Aceptable","Aceptable")</f>
        <v>Aceptable</v>
      </c>
      <c r="U12" s="93">
        <v>30</v>
      </c>
      <c r="V12" s="36" t="s">
        <v>370</v>
      </c>
      <c r="W12" s="36" t="s">
        <v>371</v>
      </c>
      <c r="X12" s="93" t="s">
        <v>80</v>
      </c>
      <c r="Y12" s="183"/>
      <c r="Z12" s="43" t="s">
        <v>358</v>
      </c>
      <c r="AA12" s="93">
        <v>2</v>
      </c>
      <c r="AB12" s="43">
        <v>2</v>
      </c>
      <c r="AC12" s="93">
        <f>AA12*AB12</f>
        <v>4</v>
      </c>
      <c r="AD12" s="93" t="str">
        <f>IF(AND(AC12&gt;=24,AC12&lt;=40),"Muy Alto",IF(AND(20&gt;=AC12,10&lt;=AC12),"Alto",IF(AND(8&gt;=AC12,6&lt;=AC12),"Medio",IF(AC12&lt;=4,"Bajo","-"))))</f>
        <v>Bajo</v>
      </c>
      <c r="AE12" s="93">
        <v>10</v>
      </c>
      <c r="AF12" s="93">
        <f>AC12*AE12</f>
        <v>40</v>
      </c>
      <c r="AG12" s="93" t="str">
        <f>IF(AND(AF12&gt;=600,AF12&lt;=4000),"I",IF(AND(500&gt;=AF12,150&lt;=AF12),"II",IF(AND(120&gt;=AF12,40&lt;=AF12),"III",IF(AF12&lt;=20,"IV","-"))))</f>
        <v>III</v>
      </c>
      <c r="AH12" s="93" t="str">
        <f>IF(AF12&gt;=360,"No Aceptable","Aceptable")</f>
        <v>Aceptable</v>
      </c>
      <c r="AI12" s="178"/>
      <c r="AJ12" s="135"/>
      <c r="AK12" s="136"/>
      <c r="AL12" s="136"/>
      <c r="AM12" s="132"/>
      <c r="AN12" s="133">
        <f t="shared" si="1"/>
        <v>0</v>
      </c>
      <c r="AO12" s="137"/>
      <c r="AP12" s="137"/>
    </row>
    <row r="13" spans="3:42" s="55" customFormat="1" ht="119.25" customHeight="1" x14ac:dyDescent="0.25">
      <c r="C13" s="172"/>
      <c r="D13" s="165"/>
      <c r="E13" s="166" t="s">
        <v>274</v>
      </c>
      <c r="F13" s="173" t="s">
        <v>82</v>
      </c>
      <c r="G13" s="39" t="s">
        <v>68</v>
      </c>
      <c r="H13" s="35" t="s">
        <v>282</v>
      </c>
      <c r="I13" s="36" t="s">
        <v>363</v>
      </c>
      <c r="J13" s="78" t="s">
        <v>27</v>
      </c>
      <c r="K13" s="78" t="s">
        <v>27</v>
      </c>
      <c r="L13" s="78" t="s">
        <v>27</v>
      </c>
      <c r="M13" s="93">
        <v>2</v>
      </c>
      <c r="N13" s="93">
        <v>4</v>
      </c>
      <c r="O13" s="93">
        <f t="shared" ref="O13:O28" si="2">M13*N13</f>
        <v>8</v>
      </c>
      <c r="P13" s="93" t="str">
        <f t="shared" ref="P13:P28" si="3">IF(AND(O13&gt;=24,O13&lt;=40),"Muy Alto",IF(AND(20&gt;=O13,10&lt;=O13),"Alto",IF(AND(8&gt;=O13,6&lt;=O13),"Medio",IF(O13&lt;=4,"Bajo","-"))))</f>
        <v>Medio</v>
      </c>
      <c r="Q13" s="93">
        <v>10</v>
      </c>
      <c r="R13" s="93">
        <f t="shared" ref="R13:R28" si="4">O13*Q13</f>
        <v>80</v>
      </c>
      <c r="S13" s="42" t="str">
        <f t="shared" ref="S13:S28" si="5">IF(AND(R13&gt;=600,R13&lt;=4000),"I",IF(AND(500&gt;=R13,150&lt;=R13),"II",IF(AND(120&gt;=R13,40&lt;=R13),"III",IF(R13&lt;=20,"IV","-"))))</f>
        <v>III</v>
      </c>
      <c r="T13" s="93" t="str">
        <f t="shared" ref="T13:T27" si="6">IF(R13&gt;=360,"No Aceptable","Aceptable")</f>
        <v>Aceptable</v>
      </c>
      <c r="U13" s="93">
        <v>8</v>
      </c>
      <c r="V13" s="43" t="s">
        <v>161</v>
      </c>
      <c r="W13" s="43" t="s">
        <v>161</v>
      </c>
      <c r="X13" s="43" t="s">
        <v>161</v>
      </c>
      <c r="Y13" s="123" t="s">
        <v>517</v>
      </c>
      <c r="Z13" s="45" t="s">
        <v>80</v>
      </c>
      <c r="AA13" s="93">
        <v>6</v>
      </c>
      <c r="AB13" s="93">
        <v>2</v>
      </c>
      <c r="AC13" s="93">
        <f t="shared" ref="AC13:AC28" si="7">AA13*AB13</f>
        <v>12</v>
      </c>
      <c r="AD13" s="93" t="str">
        <f t="shared" ref="AD13:AD28" si="8">IF(AND(AC13&gt;=24,AC13&lt;=40),"Muy Alto",IF(AND(20&gt;=AC13,10&lt;=AC13),"Alto",IF(AND(8&gt;=AC13,6&lt;=AC13),"Medio",IF(AC13&lt;=4,"Bajo","-"))))</f>
        <v>Alto</v>
      </c>
      <c r="AE13" s="93">
        <v>10</v>
      </c>
      <c r="AF13" s="93">
        <f t="shared" ref="AF13:AF28" si="9">AC13*AE13</f>
        <v>120</v>
      </c>
      <c r="AG13" s="93" t="str">
        <f t="shared" ref="AG13:AG28" si="10">IF(AND(AF13&gt;=600,AF13&lt;=4000),"I",IF(AND(500&gt;=AF13,150&lt;=AF13),"II",IF(AND(120&gt;=AF13,40&lt;=AF13),"III",IF(AF13&lt;=20,"IV","-"))))</f>
        <v>III</v>
      </c>
      <c r="AH13" s="93" t="str">
        <f t="shared" ref="AH13:AH21" si="11">IF(AF13&gt;=360,"No Aceptable","Aceptable")</f>
        <v>Aceptable</v>
      </c>
      <c r="AI13" s="88" t="s">
        <v>372</v>
      </c>
      <c r="AJ13" s="135"/>
      <c r="AK13" s="136"/>
      <c r="AL13" s="136"/>
      <c r="AM13" s="132"/>
      <c r="AN13" s="133">
        <f t="shared" si="1"/>
        <v>0</v>
      </c>
      <c r="AO13" s="137"/>
      <c r="AP13" s="137"/>
    </row>
    <row r="14" spans="3:42" s="55" customFormat="1" ht="168" customHeight="1" x14ac:dyDescent="0.25">
      <c r="C14" s="172"/>
      <c r="D14" s="165"/>
      <c r="E14" s="166"/>
      <c r="F14" s="173"/>
      <c r="G14" s="35" t="s">
        <v>101</v>
      </c>
      <c r="H14" s="88" t="s">
        <v>130</v>
      </c>
      <c r="I14" s="36" t="s">
        <v>87</v>
      </c>
      <c r="J14" s="76" t="s">
        <v>27</v>
      </c>
      <c r="K14" s="76" t="s">
        <v>27</v>
      </c>
      <c r="L14" s="76" t="s">
        <v>88</v>
      </c>
      <c r="M14" s="93">
        <v>2</v>
      </c>
      <c r="N14" s="93">
        <v>3</v>
      </c>
      <c r="O14" s="93">
        <f t="shared" si="2"/>
        <v>6</v>
      </c>
      <c r="P14" s="93" t="str">
        <f t="shared" si="3"/>
        <v>Medio</v>
      </c>
      <c r="Q14" s="93">
        <v>10</v>
      </c>
      <c r="R14" s="93">
        <f t="shared" si="4"/>
        <v>60</v>
      </c>
      <c r="S14" s="42" t="str">
        <f t="shared" si="5"/>
        <v>III</v>
      </c>
      <c r="T14" s="93" t="str">
        <f t="shared" si="6"/>
        <v>Aceptable</v>
      </c>
      <c r="U14" s="93">
        <v>136</v>
      </c>
      <c r="V14" s="43" t="s">
        <v>80</v>
      </c>
      <c r="W14" s="43" t="s">
        <v>80</v>
      </c>
      <c r="X14" s="45" t="s">
        <v>80</v>
      </c>
      <c r="Y14" s="121" t="s">
        <v>497</v>
      </c>
      <c r="Z14" s="45" t="s">
        <v>80</v>
      </c>
      <c r="AA14" s="42">
        <v>2</v>
      </c>
      <c r="AB14" s="42">
        <f>N14</f>
        <v>3</v>
      </c>
      <c r="AC14" s="42">
        <f t="shared" si="7"/>
        <v>6</v>
      </c>
      <c r="AD14" s="42" t="str">
        <f t="shared" si="8"/>
        <v>Medio</v>
      </c>
      <c r="AE14" s="42">
        <v>10</v>
      </c>
      <c r="AF14" s="42">
        <f t="shared" si="9"/>
        <v>60</v>
      </c>
      <c r="AG14" s="93" t="str">
        <f t="shared" si="10"/>
        <v>III</v>
      </c>
      <c r="AH14" s="93" t="str">
        <f t="shared" si="11"/>
        <v>Aceptable</v>
      </c>
      <c r="AI14" s="178" t="s">
        <v>337</v>
      </c>
      <c r="AJ14" s="135"/>
      <c r="AK14" s="136"/>
      <c r="AL14" s="136"/>
      <c r="AM14" s="132"/>
      <c r="AN14" s="133">
        <f t="shared" si="1"/>
        <v>0</v>
      </c>
      <c r="AO14" s="137"/>
      <c r="AP14" s="137"/>
    </row>
    <row r="15" spans="3:42" s="55" customFormat="1" ht="160.5" customHeight="1" x14ac:dyDescent="0.25">
      <c r="C15" s="172"/>
      <c r="D15" s="165"/>
      <c r="E15" s="166"/>
      <c r="F15" s="173"/>
      <c r="G15" s="39" t="s">
        <v>61</v>
      </c>
      <c r="H15" s="88" t="s">
        <v>120</v>
      </c>
      <c r="I15" s="36" t="s">
        <v>87</v>
      </c>
      <c r="J15" s="76" t="s">
        <v>27</v>
      </c>
      <c r="K15" s="76" t="s">
        <v>27</v>
      </c>
      <c r="L15" s="76" t="s">
        <v>121</v>
      </c>
      <c r="M15" s="93">
        <v>2</v>
      </c>
      <c r="N15" s="93">
        <v>3</v>
      </c>
      <c r="O15" s="93">
        <f t="shared" si="2"/>
        <v>6</v>
      </c>
      <c r="P15" s="93" t="str">
        <f t="shared" si="3"/>
        <v>Medio</v>
      </c>
      <c r="Q15" s="93">
        <v>10</v>
      </c>
      <c r="R15" s="93">
        <f t="shared" si="4"/>
        <v>60</v>
      </c>
      <c r="S15" s="42" t="str">
        <f t="shared" si="5"/>
        <v>III</v>
      </c>
      <c r="T15" s="93" t="str">
        <f t="shared" si="6"/>
        <v>Aceptable</v>
      </c>
      <c r="U15" s="93">
        <v>136</v>
      </c>
      <c r="V15" s="43" t="s">
        <v>80</v>
      </c>
      <c r="W15" s="43" t="s">
        <v>80</v>
      </c>
      <c r="X15" s="45" t="s">
        <v>80</v>
      </c>
      <c r="Y15" s="121" t="s">
        <v>497</v>
      </c>
      <c r="Z15" s="45" t="s">
        <v>80</v>
      </c>
      <c r="AA15" s="42">
        <v>2</v>
      </c>
      <c r="AB15" s="42">
        <f>N15</f>
        <v>3</v>
      </c>
      <c r="AC15" s="42">
        <f t="shared" si="7"/>
        <v>6</v>
      </c>
      <c r="AD15" s="42" t="str">
        <f t="shared" si="8"/>
        <v>Medio</v>
      </c>
      <c r="AE15" s="42">
        <v>10</v>
      </c>
      <c r="AF15" s="42">
        <f t="shared" si="9"/>
        <v>60</v>
      </c>
      <c r="AG15" s="93" t="str">
        <f t="shared" si="10"/>
        <v>III</v>
      </c>
      <c r="AH15" s="93" t="str">
        <f t="shared" si="11"/>
        <v>Aceptable</v>
      </c>
      <c r="AI15" s="178"/>
      <c r="AJ15" s="135"/>
      <c r="AK15" s="136"/>
      <c r="AL15" s="136"/>
      <c r="AM15" s="132"/>
      <c r="AN15" s="133">
        <f t="shared" si="1"/>
        <v>0</v>
      </c>
      <c r="AO15" s="137"/>
      <c r="AP15" s="137"/>
    </row>
    <row r="16" spans="3:42" s="55" customFormat="1" ht="179.1" customHeight="1" x14ac:dyDescent="0.25">
      <c r="C16" s="172"/>
      <c r="D16" s="165"/>
      <c r="E16" s="166"/>
      <c r="F16" s="173"/>
      <c r="G16" s="39" t="s">
        <v>65</v>
      </c>
      <c r="H16" s="88" t="s">
        <v>77</v>
      </c>
      <c r="I16" s="36" t="s">
        <v>191</v>
      </c>
      <c r="J16" s="76" t="s">
        <v>193</v>
      </c>
      <c r="K16" s="76" t="s">
        <v>192</v>
      </c>
      <c r="L16" s="76" t="s">
        <v>86</v>
      </c>
      <c r="M16" s="93">
        <v>6</v>
      </c>
      <c r="N16" s="93">
        <v>4</v>
      </c>
      <c r="O16" s="93">
        <f t="shared" si="2"/>
        <v>24</v>
      </c>
      <c r="P16" s="93" t="str">
        <f t="shared" si="3"/>
        <v>Muy Alto</v>
      </c>
      <c r="Q16" s="93">
        <v>10</v>
      </c>
      <c r="R16" s="93">
        <f t="shared" si="4"/>
        <v>240</v>
      </c>
      <c r="S16" s="42" t="str">
        <f t="shared" si="5"/>
        <v>II</v>
      </c>
      <c r="T16" s="93" t="str">
        <f t="shared" si="6"/>
        <v>Aceptable</v>
      </c>
      <c r="U16" s="93">
        <v>136</v>
      </c>
      <c r="V16" s="43" t="s">
        <v>80</v>
      </c>
      <c r="W16" s="43" t="s">
        <v>80</v>
      </c>
      <c r="X16" s="43" t="s">
        <v>80</v>
      </c>
      <c r="Y16" s="178" t="s">
        <v>502</v>
      </c>
      <c r="Z16" s="45" t="s">
        <v>80</v>
      </c>
      <c r="AA16" s="42">
        <v>2</v>
      </c>
      <c r="AB16" s="42">
        <f>N16</f>
        <v>4</v>
      </c>
      <c r="AC16" s="42">
        <f t="shared" si="7"/>
        <v>8</v>
      </c>
      <c r="AD16" s="42" t="str">
        <f t="shared" si="8"/>
        <v>Medio</v>
      </c>
      <c r="AE16" s="42">
        <v>10</v>
      </c>
      <c r="AF16" s="42">
        <f t="shared" si="9"/>
        <v>80</v>
      </c>
      <c r="AG16" s="93" t="str">
        <f t="shared" si="10"/>
        <v>III</v>
      </c>
      <c r="AH16" s="93" t="str">
        <f t="shared" si="11"/>
        <v>Aceptable</v>
      </c>
      <c r="AI16" s="88" t="s">
        <v>81</v>
      </c>
      <c r="AJ16" s="135"/>
      <c r="AK16" s="136"/>
      <c r="AL16" s="136"/>
      <c r="AM16" s="132"/>
      <c r="AN16" s="133">
        <f t="shared" si="1"/>
        <v>0</v>
      </c>
      <c r="AO16" s="137"/>
      <c r="AP16" s="137"/>
    </row>
    <row r="17" spans="3:42" s="55" customFormat="1" ht="141.6" customHeight="1" x14ac:dyDescent="0.25">
      <c r="C17" s="172"/>
      <c r="D17" s="165"/>
      <c r="E17" s="166"/>
      <c r="F17" s="173"/>
      <c r="G17" s="39" t="s">
        <v>64</v>
      </c>
      <c r="H17" s="88" t="s">
        <v>364</v>
      </c>
      <c r="I17" s="36" t="s">
        <v>349</v>
      </c>
      <c r="J17" s="76" t="s">
        <v>27</v>
      </c>
      <c r="K17" s="76" t="s">
        <v>350</v>
      </c>
      <c r="L17" s="76" t="s">
        <v>351</v>
      </c>
      <c r="M17" s="93">
        <v>6</v>
      </c>
      <c r="N17" s="93">
        <v>1</v>
      </c>
      <c r="O17" s="93">
        <f t="shared" si="2"/>
        <v>6</v>
      </c>
      <c r="P17" s="93" t="str">
        <f t="shared" si="3"/>
        <v>Medio</v>
      </c>
      <c r="Q17" s="93">
        <v>10</v>
      </c>
      <c r="R17" s="93">
        <f t="shared" si="4"/>
        <v>60</v>
      </c>
      <c r="S17" s="42" t="str">
        <f t="shared" si="5"/>
        <v>III</v>
      </c>
      <c r="T17" s="93" t="str">
        <f t="shared" si="6"/>
        <v>Aceptable</v>
      </c>
      <c r="U17" s="93">
        <v>136</v>
      </c>
      <c r="V17" s="43" t="s">
        <v>80</v>
      </c>
      <c r="W17" s="43" t="s">
        <v>80</v>
      </c>
      <c r="X17" s="43" t="s">
        <v>80</v>
      </c>
      <c r="Y17" s="178"/>
      <c r="Z17" s="45" t="s">
        <v>80</v>
      </c>
      <c r="AA17" s="42">
        <v>2</v>
      </c>
      <c r="AB17" s="42">
        <f>N17</f>
        <v>1</v>
      </c>
      <c r="AC17" s="42">
        <f t="shared" si="7"/>
        <v>2</v>
      </c>
      <c r="AD17" s="42" t="str">
        <f t="shared" si="8"/>
        <v>Bajo</v>
      </c>
      <c r="AE17" s="42">
        <v>10</v>
      </c>
      <c r="AF17" s="42">
        <f t="shared" si="9"/>
        <v>20</v>
      </c>
      <c r="AG17" s="93" t="str">
        <f t="shared" si="10"/>
        <v>IV</v>
      </c>
      <c r="AH17" s="93" t="str">
        <f t="shared" si="11"/>
        <v>Aceptable</v>
      </c>
      <c r="AI17" s="88" t="s">
        <v>201</v>
      </c>
      <c r="AJ17" s="135"/>
      <c r="AK17" s="136"/>
      <c r="AL17" s="136"/>
      <c r="AM17" s="132"/>
      <c r="AN17" s="133">
        <f t="shared" si="1"/>
        <v>0</v>
      </c>
      <c r="AO17" s="137"/>
      <c r="AP17" s="137"/>
    </row>
    <row r="18" spans="3:42" s="55" customFormat="1" ht="81.75" customHeight="1" x14ac:dyDescent="0.25">
      <c r="C18" s="172"/>
      <c r="D18" s="165"/>
      <c r="E18" s="166"/>
      <c r="F18" s="173"/>
      <c r="G18" s="56" t="s">
        <v>53</v>
      </c>
      <c r="H18" s="88" t="s">
        <v>343</v>
      </c>
      <c r="I18" s="36" t="s">
        <v>202</v>
      </c>
      <c r="J18" s="76" t="s">
        <v>131</v>
      </c>
      <c r="K18" s="76" t="s">
        <v>132</v>
      </c>
      <c r="L18" s="76" t="s">
        <v>133</v>
      </c>
      <c r="M18" s="93">
        <v>2</v>
      </c>
      <c r="N18" s="93">
        <v>3</v>
      </c>
      <c r="O18" s="93">
        <f t="shared" si="2"/>
        <v>6</v>
      </c>
      <c r="P18" s="93" t="str">
        <f t="shared" si="3"/>
        <v>Medio</v>
      </c>
      <c r="Q18" s="93">
        <v>25</v>
      </c>
      <c r="R18" s="93">
        <f t="shared" si="4"/>
        <v>150</v>
      </c>
      <c r="S18" s="42" t="str">
        <f t="shared" si="5"/>
        <v>II</v>
      </c>
      <c r="T18" s="93" t="str">
        <f t="shared" si="6"/>
        <v>Aceptable</v>
      </c>
      <c r="U18" s="93">
        <v>136</v>
      </c>
      <c r="V18" s="43" t="s">
        <v>80</v>
      </c>
      <c r="W18" s="43" t="s">
        <v>80</v>
      </c>
      <c r="X18" s="43" t="s">
        <v>134</v>
      </c>
      <c r="Y18" s="88" t="s">
        <v>493</v>
      </c>
      <c r="Z18" s="45" t="s">
        <v>80</v>
      </c>
      <c r="AA18" s="42">
        <v>2</v>
      </c>
      <c r="AB18" s="42">
        <v>2</v>
      </c>
      <c r="AC18" s="42">
        <f t="shared" si="7"/>
        <v>4</v>
      </c>
      <c r="AD18" s="42" t="str">
        <f t="shared" si="8"/>
        <v>Bajo</v>
      </c>
      <c r="AE18" s="42">
        <v>25</v>
      </c>
      <c r="AF18" s="42">
        <f t="shared" si="9"/>
        <v>100</v>
      </c>
      <c r="AG18" s="93" t="str">
        <f t="shared" si="10"/>
        <v>III</v>
      </c>
      <c r="AH18" s="93" t="str">
        <f t="shared" si="11"/>
        <v>Aceptable</v>
      </c>
      <c r="AI18" s="88"/>
      <c r="AJ18" s="135"/>
      <c r="AK18" s="136"/>
      <c r="AL18" s="136"/>
      <c r="AM18" s="132"/>
      <c r="AN18" s="133">
        <f t="shared" si="1"/>
        <v>0</v>
      </c>
      <c r="AO18" s="137"/>
      <c r="AP18" s="137"/>
    </row>
    <row r="19" spans="3:42" s="55" customFormat="1" ht="81.75" customHeight="1" x14ac:dyDescent="0.25">
      <c r="C19" s="172"/>
      <c r="D19" s="165"/>
      <c r="E19" s="166"/>
      <c r="F19" s="173"/>
      <c r="G19" s="56" t="s">
        <v>69</v>
      </c>
      <c r="H19" s="88" t="s">
        <v>271</v>
      </c>
      <c r="I19" s="36" t="s">
        <v>185</v>
      </c>
      <c r="J19" s="76" t="s">
        <v>183</v>
      </c>
      <c r="K19" s="100" t="s">
        <v>352</v>
      </c>
      <c r="L19" s="76" t="s">
        <v>183</v>
      </c>
      <c r="M19" s="93">
        <v>6</v>
      </c>
      <c r="N19" s="93">
        <v>2</v>
      </c>
      <c r="O19" s="93">
        <f t="shared" si="2"/>
        <v>12</v>
      </c>
      <c r="P19" s="93" t="str">
        <f t="shared" si="3"/>
        <v>Alto</v>
      </c>
      <c r="Q19" s="93">
        <v>25</v>
      </c>
      <c r="R19" s="93">
        <f t="shared" si="4"/>
        <v>300</v>
      </c>
      <c r="S19" s="42" t="str">
        <f t="shared" si="5"/>
        <v>II</v>
      </c>
      <c r="T19" s="93" t="str">
        <f t="shared" si="6"/>
        <v>Aceptable</v>
      </c>
      <c r="U19" s="93">
        <v>136</v>
      </c>
      <c r="V19" s="43" t="s">
        <v>186</v>
      </c>
      <c r="W19" s="43" t="s">
        <v>187</v>
      </c>
      <c r="X19" s="43" t="s">
        <v>184</v>
      </c>
      <c r="Y19" s="88" t="s">
        <v>509</v>
      </c>
      <c r="Z19" s="45" t="s">
        <v>187</v>
      </c>
      <c r="AA19" s="42">
        <v>2</v>
      </c>
      <c r="AB19" s="42">
        <v>1</v>
      </c>
      <c r="AC19" s="42">
        <f t="shared" si="7"/>
        <v>2</v>
      </c>
      <c r="AD19" s="42" t="str">
        <f t="shared" si="8"/>
        <v>Bajo</v>
      </c>
      <c r="AE19" s="42">
        <v>10</v>
      </c>
      <c r="AF19" s="42">
        <f t="shared" si="9"/>
        <v>20</v>
      </c>
      <c r="AG19" s="93" t="str">
        <f t="shared" si="10"/>
        <v>IV</v>
      </c>
      <c r="AH19" s="93" t="str">
        <f t="shared" si="11"/>
        <v>Aceptable</v>
      </c>
      <c r="AI19" s="88" t="s">
        <v>188</v>
      </c>
      <c r="AJ19" s="135"/>
      <c r="AK19" s="136"/>
      <c r="AL19" s="136"/>
      <c r="AM19" s="132"/>
      <c r="AN19" s="133">
        <f t="shared" si="1"/>
        <v>0</v>
      </c>
      <c r="AO19" s="137"/>
      <c r="AP19" s="137"/>
    </row>
    <row r="20" spans="3:42" s="55" customFormat="1" ht="85.5" customHeight="1" x14ac:dyDescent="0.25">
      <c r="C20" s="172" t="s">
        <v>268</v>
      </c>
      <c r="D20" s="165" t="s">
        <v>276</v>
      </c>
      <c r="E20" s="166"/>
      <c r="F20" s="173"/>
      <c r="G20" s="39" t="s">
        <v>54</v>
      </c>
      <c r="H20" s="88" t="s">
        <v>316</v>
      </c>
      <c r="I20" s="36" t="s">
        <v>30</v>
      </c>
      <c r="J20" s="76" t="s">
        <v>81</v>
      </c>
      <c r="K20" s="76" t="s">
        <v>314</v>
      </c>
      <c r="L20" s="76" t="s">
        <v>183</v>
      </c>
      <c r="M20" s="93">
        <v>2</v>
      </c>
      <c r="N20" s="93">
        <v>4</v>
      </c>
      <c r="O20" s="93">
        <f t="shared" si="2"/>
        <v>8</v>
      </c>
      <c r="P20" s="93" t="str">
        <f t="shared" si="3"/>
        <v>Medio</v>
      </c>
      <c r="Q20" s="93">
        <v>10</v>
      </c>
      <c r="R20" s="93">
        <f t="shared" si="4"/>
        <v>80</v>
      </c>
      <c r="S20" s="42" t="str">
        <f t="shared" si="5"/>
        <v>III</v>
      </c>
      <c r="T20" s="93" t="str">
        <f t="shared" si="6"/>
        <v>Aceptable</v>
      </c>
      <c r="U20" s="93">
        <v>136</v>
      </c>
      <c r="V20" s="43" t="s">
        <v>80</v>
      </c>
      <c r="W20" s="43" t="s">
        <v>80</v>
      </c>
      <c r="X20" s="43" t="s">
        <v>80</v>
      </c>
      <c r="Y20" s="88" t="s">
        <v>488</v>
      </c>
      <c r="Z20" s="43" t="s">
        <v>80</v>
      </c>
      <c r="AA20" s="42">
        <v>0</v>
      </c>
      <c r="AB20" s="42">
        <f>N20</f>
        <v>4</v>
      </c>
      <c r="AC20" s="42">
        <f t="shared" si="7"/>
        <v>0</v>
      </c>
      <c r="AD20" s="42" t="str">
        <f t="shared" si="8"/>
        <v>Bajo</v>
      </c>
      <c r="AE20" s="42">
        <v>10</v>
      </c>
      <c r="AF20" s="42">
        <f t="shared" si="9"/>
        <v>0</v>
      </c>
      <c r="AG20" s="93" t="str">
        <f t="shared" si="10"/>
        <v>IV</v>
      </c>
      <c r="AH20" s="93" t="str">
        <f t="shared" si="11"/>
        <v>Aceptable</v>
      </c>
      <c r="AI20" s="88" t="s">
        <v>315</v>
      </c>
      <c r="AJ20" s="135"/>
      <c r="AK20" s="136"/>
      <c r="AL20" s="136"/>
      <c r="AM20" s="132"/>
      <c r="AN20" s="133">
        <f t="shared" si="1"/>
        <v>0</v>
      </c>
      <c r="AO20" s="137"/>
      <c r="AP20" s="137"/>
    </row>
    <row r="21" spans="3:42" s="55" customFormat="1" ht="164.1" customHeight="1" x14ac:dyDescent="0.25">
      <c r="C21" s="172"/>
      <c r="D21" s="165"/>
      <c r="E21" s="166"/>
      <c r="F21" s="173"/>
      <c r="G21" s="39" t="s">
        <v>64</v>
      </c>
      <c r="H21" s="88" t="s">
        <v>128</v>
      </c>
      <c r="I21" s="36" t="s">
        <v>189</v>
      </c>
      <c r="J21" s="76" t="s">
        <v>190</v>
      </c>
      <c r="K21" s="76" t="s">
        <v>122</v>
      </c>
      <c r="L21" s="76" t="s">
        <v>84</v>
      </c>
      <c r="M21" s="93">
        <v>2</v>
      </c>
      <c r="N21" s="93">
        <v>3</v>
      </c>
      <c r="O21" s="93">
        <f t="shared" si="2"/>
        <v>6</v>
      </c>
      <c r="P21" s="93" t="str">
        <f t="shared" si="3"/>
        <v>Medio</v>
      </c>
      <c r="Q21" s="93">
        <v>10</v>
      </c>
      <c r="R21" s="93">
        <f t="shared" si="4"/>
        <v>60</v>
      </c>
      <c r="S21" s="42" t="str">
        <f t="shared" si="5"/>
        <v>III</v>
      </c>
      <c r="T21" s="93" t="str">
        <f t="shared" si="6"/>
        <v>Aceptable</v>
      </c>
      <c r="U21" s="93">
        <v>136</v>
      </c>
      <c r="V21" s="43" t="s">
        <v>80</v>
      </c>
      <c r="W21" s="43" t="s">
        <v>80</v>
      </c>
      <c r="X21" s="43" t="s">
        <v>80</v>
      </c>
      <c r="Y21" s="88" t="s">
        <v>503</v>
      </c>
      <c r="Z21" s="45" t="s">
        <v>80</v>
      </c>
      <c r="AA21" s="42">
        <v>2</v>
      </c>
      <c r="AB21" s="42">
        <v>2</v>
      </c>
      <c r="AC21" s="42">
        <f t="shared" si="7"/>
        <v>4</v>
      </c>
      <c r="AD21" s="42" t="str">
        <f t="shared" si="8"/>
        <v>Bajo</v>
      </c>
      <c r="AE21" s="42">
        <v>10</v>
      </c>
      <c r="AF21" s="42">
        <f t="shared" si="9"/>
        <v>40</v>
      </c>
      <c r="AG21" s="93" t="str">
        <f t="shared" si="10"/>
        <v>III</v>
      </c>
      <c r="AH21" s="93" t="str">
        <f t="shared" si="11"/>
        <v>Aceptable</v>
      </c>
      <c r="AI21" s="88" t="s">
        <v>81</v>
      </c>
      <c r="AJ21" s="135"/>
      <c r="AK21" s="136"/>
      <c r="AL21" s="136"/>
      <c r="AM21" s="132"/>
      <c r="AN21" s="133">
        <f t="shared" si="1"/>
        <v>0</v>
      </c>
      <c r="AO21" s="137"/>
      <c r="AP21" s="137"/>
    </row>
    <row r="22" spans="3:42" s="55" customFormat="1" ht="106.5" customHeight="1" x14ac:dyDescent="0.25">
      <c r="C22" s="172"/>
      <c r="D22" s="165"/>
      <c r="E22" s="166"/>
      <c r="F22" s="173"/>
      <c r="G22" s="39" t="s">
        <v>63</v>
      </c>
      <c r="H22" s="88" t="s">
        <v>318</v>
      </c>
      <c r="I22" s="90" t="s">
        <v>203</v>
      </c>
      <c r="J22" s="76" t="s">
        <v>27</v>
      </c>
      <c r="K22" s="76" t="s">
        <v>27</v>
      </c>
      <c r="L22" s="76" t="s">
        <v>27</v>
      </c>
      <c r="M22" s="40">
        <v>2</v>
      </c>
      <c r="N22" s="93">
        <v>2</v>
      </c>
      <c r="O22" s="93">
        <f t="shared" si="2"/>
        <v>4</v>
      </c>
      <c r="P22" s="93" t="str">
        <f t="shared" si="3"/>
        <v>Bajo</v>
      </c>
      <c r="Q22" s="93">
        <v>25</v>
      </c>
      <c r="R22" s="93">
        <f t="shared" si="4"/>
        <v>100</v>
      </c>
      <c r="S22" s="42" t="str">
        <f t="shared" si="5"/>
        <v>III</v>
      </c>
      <c r="T22" s="93" t="str">
        <f t="shared" si="6"/>
        <v>Aceptable</v>
      </c>
      <c r="U22" s="93">
        <v>136</v>
      </c>
      <c r="V22" s="43" t="s">
        <v>80</v>
      </c>
      <c r="W22" s="43" t="s">
        <v>80</v>
      </c>
      <c r="X22" s="43" t="s">
        <v>80</v>
      </c>
      <c r="Y22" s="81" t="s">
        <v>319</v>
      </c>
      <c r="Z22" s="43" t="s">
        <v>184</v>
      </c>
      <c r="AA22" s="94">
        <v>2</v>
      </c>
      <c r="AB22" s="94">
        <f>N22</f>
        <v>2</v>
      </c>
      <c r="AC22" s="42">
        <f t="shared" si="7"/>
        <v>4</v>
      </c>
      <c r="AD22" s="93" t="str">
        <f t="shared" si="8"/>
        <v>Bajo</v>
      </c>
      <c r="AE22" s="42">
        <v>10</v>
      </c>
      <c r="AF22" s="93">
        <f t="shared" si="9"/>
        <v>40</v>
      </c>
      <c r="AG22" s="93" t="str">
        <f t="shared" si="10"/>
        <v>III</v>
      </c>
      <c r="AH22" s="44" t="str">
        <f t="shared" ref="AH22:AH32" si="12">IF(AF22&gt;=360,"No Aceptable","Aceptable")</f>
        <v>Aceptable</v>
      </c>
      <c r="AI22" s="88" t="s">
        <v>81</v>
      </c>
      <c r="AJ22" s="135"/>
      <c r="AK22" s="136"/>
      <c r="AL22" s="136"/>
      <c r="AM22" s="132"/>
      <c r="AN22" s="133">
        <f t="shared" si="1"/>
        <v>0</v>
      </c>
      <c r="AO22" s="137"/>
      <c r="AP22" s="137"/>
    </row>
    <row r="23" spans="3:42" s="55" customFormat="1" ht="170.45" customHeight="1" x14ac:dyDescent="0.25">
      <c r="C23" s="172"/>
      <c r="D23" s="165"/>
      <c r="E23" s="166"/>
      <c r="F23" s="173"/>
      <c r="G23" s="39" t="s">
        <v>64</v>
      </c>
      <c r="H23" s="88" t="s">
        <v>206</v>
      </c>
      <c r="I23" s="36" t="s">
        <v>207</v>
      </c>
      <c r="J23" s="76" t="s">
        <v>27</v>
      </c>
      <c r="K23" s="76" t="s">
        <v>27</v>
      </c>
      <c r="L23" s="76" t="s">
        <v>27</v>
      </c>
      <c r="M23" s="40">
        <v>2</v>
      </c>
      <c r="N23" s="93">
        <v>2</v>
      </c>
      <c r="O23" s="93">
        <f t="shared" si="2"/>
        <v>4</v>
      </c>
      <c r="P23" s="93" t="str">
        <f t="shared" si="3"/>
        <v>Bajo</v>
      </c>
      <c r="Q23" s="93">
        <v>25</v>
      </c>
      <c r="R23" s="93">
        <f t="shared" si="4"/>
        <v>100</v>
      </c>
      <c r="S23" s="42" t="str">
        <f t="shared" si="5"/>
        <v>III</v>
      </c>
      <c r="T23" s="93" t="str">
        <f t="shared" si="6"/>
        <v>Aceptable</v>
      </c>
      <c r="U23" s="93">
        <v>136</v>
      </c>
      <c r="V23" s="43" t="s">
        <v>80</v>
      </c>
      <c r="W23" s="43" t="s">
        <v>80</v>
      </c>
      <c r="X23" s="43" t="s">
        <v>80</v>
      </c>
      <c r="Y23" s="88" t="s">
        <v>504</v>
      </c>
      <c r="Z23" s="43" t="s">
        <v>80</v>
      </c>
      <c r="AA23" s="42">
        <v>2</v>
      </c>
      <c r="AB23" s="42">
        <v>2</v>
      </c>
      <c r="AC23" s="42">
        <f t="shared" si="7"/>
        <v>4</v>
      </c>
      <c r="AD23" s="42" t="str">
        <f t="shared" si="8"/>
        <v>Bajo</v>
      </c>
      <c r="AE23" s="42">
        <v>10</v>
      </c>
      <c r="AF23" s="42">
        <f t="shared" si="9"/>
        <v>40</v>
      </c>
      <c r="AG23" s="93" t="str">
        <f t="shared" si="10"/>
        <v>III</v>
      </c>
      <c r="AH23" s="44" t="str">
        <f t="shared" si="12"/>
        <v>Aceptable</v>
      </c>
      <c r="AI23" s="88" t="s">
        <v>81</v>
      </c>
      <c r="AJ23" s="135"/>
      <c r="AK23" s="136"/>
      <c r="AL23" s="136"/>
      <c r="AM23" s="132"/>
      <c r="AN23" s="133">
        <f t="shared" si="1"/>
        <v>0</v>
      </c>
      <c r="AO23" s="137"/>
      <c r="AP23" s="137"/>
    </row>
    <row r="24" spans="3:42" s="55" customFormat="1" ht="128.25" customHeight="1" x14ac:dyDescent="0.25">
      <c r="C24" s="172"/>
      <c r="D24" s="165" t="s">
        <v>276</v>
      </c>
      <c r="E24" s="89" t="s">
        <v>286</v>
      </c>
      <c r="F24" s="64" t="s">
        <v>82</v>
      </c>
      <c r="G24" s="35" t="s">
        <v>72</v>
      </c>
      <c r="H24" s="88" t="s">
        <v>208</v>
      </c>
      <c r="I24" s="90" t="s">
        <v>209</v>
      </c>
      <c r="J24" s="79" t="s">
        <v>210</v>
      </c>
      <c r="K24" s="79" t="s">
        <v>27</v>
      </c>
      <c r="L24" s="79" t="s">
        <v>27</v>
      </c>
      <c r="M24" s="40">
        <v>2</v>
      </c>
      <c r="N24" s="93">
        <v>2</v>
      </c>
      <c r="O24" s="93">
        <f t="shared" si="2"/>
        <v>4</v>
      </c>
      <c r="P24" s="93" t="str">
        <f t="shared" si="3"/>
        <v>Bajo</v>
      </c>
      <c r="Q24" s="93">
        <v>60</v>
      </c>
      <c r="R24" s="93">
        <f t="shared" si="4"/>
        <v>240</v>
      </c>
      <c r="S24" s="42" t="str">
        <f t="shared" si="5"/>
        <v>II</v>
      </c>
      <c r="T24" s="93" t="str">
        <f t="shared" si="6"/>
        <v>Aceptable</v>
      </c>
      <c r="U24" s="93">
        <v>3</v>
      </c>
      <c r="V24" s="43" t="s">
        <v>80</v>
      </c>
      <c r="W24" s="43" t="s">
        <v>80</v>
      </c>
      <c r="X24" s="43" t="s">
        <v>211</v>
      </c>
      <c r="Y24" s="88" t="s">
        <v>514</v>
      </c>
      <c r="Z24" s="43" t="s">
        <v>212</v>
      </c>
      <c r="AA24" s="45">
        <v>2</v>
      </c>
      <c r="AB24" s="45">
        <v>2</v>
      </c>
      <c r="AC24" s="45">
        <f t="shared" si="7"/>
        <v>4</v>
      </c>
      <c r="AD24" s="43" t="str">
        <f t="shared" si="8"/>
        <v>Bajo</v>
      </c>
      <c r="AE24" s="42">
        <v>25</v>
      </c>
      <c r="AF24" s="45">
        <f t="shared" si="9"/>
        <v>100</v>
      </c>
      <c r="AG24" s="93" t="str">
        <f t="shared" si="10"/>
        <v>III</v>
      </c>
      <c r="AH24" s="44" t="str">
        <f t="shared" si="12"/>
        <v>Aceptable</v>
      </c>
      <c r="AI24" s="88" t="s">
        <v>213</v>
      </c>
      <c r="AJ24" s="135"/>
      <c r="AK24" s="136"/>
      <c r="AL24" s="136"/>
      <c r="AM24" s="132"/>
      <c r="AN24" s="133">
        <f t="shared" si="1"/>
        <v>0</v>
      </c>
      <c r="AO24" s="137"/>
      <c r="AP24" s="137"/>
    </row>
    <row r="25" spans="3:42" s="57" customFormat="1" ht="101.25" customHeight="1" x14ac:dyDescent="0.25">
      <c r="C25" s="172"/>
      <c r="D25" s="165"/>
      <c r="E25" s="166" t="s">
        <v>367</v>
      </c>
      <c r="F25" s="173" t="s">
        <v>82</v>
      </c>
      <c r="G25" s="35" t="s">
        <v>63</v>
      </c>
      <c r="H25" s="88" t="s">
        <v>318</v>
      </c>
      <c r="I25" s="90" t="s">
        <v>203</v>
      </c>
      <c r="J25" s="76" t="s">
        <v>27</v>
      </c>
      <c r="K25" s="76" t="s">
        <v>27</v>
      </c>
      <c r="L25" s="76" t="s">
        <v>27</v>
      </c>
      <c r="M25" s="40">
        <v>2</v>
      </c>
      <c r="N25" s="93">
        <v>2</v>
      </c>
      <c r="O25" s="93">
        <f t="shared" si="2"/>
        <v>4</v>
      </c>
      <c r="P25" s="93" t="str">
        <f t="shared" si="3"/>
        <v>Bajo</v>
      </c>
      <c r="Q25" s="93">
        <v>25</v>
      </c>
      <c r="R25" s="93">
        <f t="shared" si="4"/>
        <v>100</v>
      </c>
      <c r="S25" s="42" t="str">
        <f t="shared" si="5"/>
        <v>III</v>
      </c>
      <c r="T25" s="93" t="str">
        <f t="shared" si="6"/>
        <v>Aceptable</v>
      </c>
      <c r="U25" s="93">
        <v>136</v>
      </c>
      <c r="V25" s="43" t="s">
        <v>80</v>
      </c>
      <c r="W25" s="43" t="s">
        <v>80</v>
      </c>
      <c r="X25" s="43" t="s">
        <v>80</v>
      </c>
      <c r="Y25" s="81" t="s">
        <v>319</v>
      </c>
      <c r="Z25" s="43" t="s">
        <v>184</v>
      </c>
      <c r="AA25" s="94">
        <v>2</v>
      </c>
      <c r="AB25" s="94">
        <f>N25</f>
        <v>2</v>
      </c>
      <c r="AC25" s="42">
        <f t="shared" si="7"/>
        <v>4</v>
      </c>
      <c r="AD25" s="93" t="str">
        <f t="shared" si="8"/>
        <v>Bajo</v>
      </c>
      <c r="AE25" s="42">
        <v>10</v>
      </c>
      <c r="AF25" s="93">
        <f t="shared" si="9"/>
        <v>40</v>
      </c>
      <c r="AG25" s="93" t="str">
        <f t="shared" si="10"/>
        <v>III</v>
      </c>
      <c r="AH25" s="44" t="str">
        <f t="shared" si="12"/>
        <v>Aceptable</v>
      </c>
      <c r="AI25" s="88" t="s">
        <v>81</v>
      </c>
      <c r="AJ25" s="135"/>
      <c r="AK25" s="136"/>
      <c r="AL25" s="136"/>
      <c r="AM25" s="132"/>
      <c r="AN25" s="133">
        <f t="shared" si="1"/>
        <v>0</v>
      </c>
      <c r="AO25" s="137"/>
      <c r="AP25" s="137"/>
    </row>
    <row r="26" spans="3:42" s="57" customFormat="1" ht="148.5" customHeight="1" x14ac:dyDescent="0.25">
      <c r="C26" s="172"/>
      <c r="D26" s="165"/>
      <c r="E26" s="166"/>
      <c r="F26" s="173"/>
      <c r="G26" s="35" t="s">
        <v>72</v>
      </c>
      <c r="H26" s="88" t="s">
        <v>328</v>
      </c>
      <c r="I26" s="90" t="s">
        <v>143</v>
      </c>
      <c r="J26" s="79" t="s">
        <v>27</v>
      </c>
      <c r="K26" s="79" t="s">
        <v>27</v>
      </c>
      <c r="L26" s="79" t="s">
        <v>27</v>
      </c>
      <c r="M26" s="40">
        <v>2</v>
      </c>
      <c r="N26" s="93">
        <v>2</v>
      </c>
      <c r="O26" s="93">
        <f t="shared" si="2"/>
        <v>4</v>
      </c>
      <c r="P26" s="93" t="str">
        <f t="shared" si="3"/>
        <v>Bajo</v>
      </c>
      <c r="Q26" s="93">
        <v>60</v>
      </c>
      <c r="R26" s="93">
        <f t="shared" si="4"/>
        <v>240</v>
      </c>
      <c r="S26" s="42" t="str">
        <f t="shared" si="5"/>
        <v>II</v>
      </c>
      <c r="T26" s="93" t="str">
        <f t="shared" si="6"/>
        <v>Aceptable</v>
      </c>
      <c r="U26" s="93">
        <v>136</v>
      </c>
      <c r="V26" s="43" t="s">
        <v>80</v>
      </c>
      <c r="W26" s="43" t="s">
        <v>80</v>
      </c>
      <c r="X26" s="43" t="s">
        <v>80</v>
      </c>
      <c r="Y26" s="88" t="s">
        <v>220</v>
      </c>
      <c r="Z26" s="43" t="s">
        <v>80</v>
      </c>
      <c r="AA26" s="42">
        <v>2</v>
      </c>
      <c r="AB26" s="45">
        <v>2</v>
      </c>
      <c r="AC26" s="45">
        <f t="shared" si="7"/>
        <v>4</v>
      </c>
      <c r="AD26" s="43" t="str">
        <f t="shared" si="8"/>
        <v>Bajo</v>
      </c>
      <c r="AE26" s="42">
        <v>25</v>
      </c>
      <c r="AF26" s="45">
        <f t="shared" si="9"/>
        <v>100</v>
      </c>
      <c r="AG26" s="93" t="str">
        <f t="shared" si="10"/>
        <v>III</v>
      </c>
      <c r="AH26" s="44" t="str">
        <f t="shared" si="12"/>
        <v>Aceptable</v>
      </c>
      <c r="AI26" s="88" t="s">
        <v>81</v>
      </c>
      <c r="AJ26" s="135"/>
      <c r="AK26" s="136"/>
      <c r="AL26" s="136"/>
      <c r="AM26" s="132"/>
      <c r="AN26" s="133">
        <f t="shared" si="1"/>
        <v>0</v>
      </c>
      <c r="AO26" s="137"/>
      <c r="AP26" s="137"/>
    </row>
    <row r="27" spans="3:42" s="57" customFormat="1" ht="233.45" customHeight="1" x14ac:dyDescent="0.25">
      <c r="C27" s="172" t="s">
        <v>268</v>
      </c>
      <c r="D27" s="166" t="s">
        <v>321</v>
      </c>
      <c r="E27" s="166" t="s">
        <v>321</v>
      </c>
      <c r="F27" s="173" t="s">
        <v>82</v>
      </c>
      <c r="G27" s="35" t="s">
        <v>67</v>
      </c>
      <c r="H27" s="88" t="s">
        <v>135</v>
      </c>
      <c r="I27" s="36" t="s">
        <v>136</v>
      </c>
      <c r="J27" s="76" t="s">
        <v>137</v>
      </c>
      <c r="K27" s="76" t="s">
        <v>218</v>
      </c>
      <c r="L27" s="76" t="s">
        <v>27</v>
      </c>
      <c r="M27" s="93">
        <v>2</v>
      </c>
      <c r="N27" s="93">
        <v>2</v>
      </c>
      <c r="O27" s="93">
        <f t="shared" si="2"/>
        <v>4</v>
      </c>
      <c r="P27" s="93" t="str">
        <f t="shared" si="3"/>
        <v>Bajo</v>
      </c>
      <c r="Q27" s="93">
        <v>10</v>
      </c>
      <c r="R27" s="93">
        <f t="shared" si="4"/>
        <v>40</v>
      </c>
      <c r="S27" s="42" t="str">
        <f t="shared" si="5"/>
        <v>III</v>
      </c>
      <c r="T27" s="93" t="str">
        <f t="shared" si="6"/>
        <v>Aceptable</v>
      </c>
      <c r="U27" s="93">
        <v>136</v>
      </c>
      <c r="V27" s="43" t="s">
        <v>80</v>
      </c>
      <c r="W27" s="43" t="s">
        <v>80</v>
      </c>
      <c r="X27" s="43" t="s">
        <v>80</v>
      </c>
      <c r="Y27" s="88" t="s">
        <v>500</v>
      </c>
      <c r="Z27" s="45" t="s">
        <v>80</v>
      </c>
      <c r="AA27" s="42">
        <v>2</v>
      </c>
      <c r="AB27" s="42">
        <f>N27</f>
        <v>2</v>
      </c>
      <c r="AC27" s="42">
        <f t="shared" si="7"/>
        <v>4</v>
      </c>
      <c r="AD27" s="42" t="str">
        <f t="shared" si="8"/>
        <v>Bajo</v>
      </c>
      <c r="AE27" s="42">
        <v>10</v>
      </c>
      <c r="AF27" s="42">
        <f t="shared" si="9"/>
        <v>40</v>
      </c>
      <c r="AG27" s="93" t="str">
        <f t="shared" si="10"/>
        <v>III</v>
      </c>
      <c r="AH27" s="93" t="str">
        <f t="shared" si="12"/>
        <v>Aceptable</v>
      </c>
      <c r="AI27" s="88" t="s">
        <v>214</v>
      </c>
      <c r="AJ27" s="135"/>
      <c r="AK27" s="136"/>
      <c r="AL27" s="136"/>
      <c r="AM27" s="132"/>
      <c r="AN27" s="133">
        <f t="shared" si="1"/>
        <v>0</v>
      </c>
      <c r="AO27" s="137"/>
      <c r="AP27" s="137"/>
    </row>
    <row r="28" spans="3:42" s="57" customFormat="1" ht="168.6" customHeight="1" x14ac:dyDescent="0.25">
      <c r="C28" s="172"/>
      <c r="D28" s="166"/>
      <c r="E28" s="166"/>
      <c r="F28" s="173"/>
      <c r="G28" s="35" t="s">
        <v>48</v>
      </c>
      <c r="H28" s="88" t="s">
        <v>320</v>
      </c>
      <c r="I28" s="36" t="s">
        <v>246</v>
      </c>
      <c r="J28" s="76" t="s">
        <v>27</v>
      </c>
      <c r="K28" s="76" t="s">
        <v>27</v>
      </c>
      <c r="L28" s="76" t="s">
        <v>27</v>
      </c>
      <c r="M28" s="93">
        <v>2</v>
      </c>
      <c r="N28" s="93">
        <v>3</v>
      </c>
      <c r="O28" s="93">
        <f t="shared" si="2"/>
        <v>6</v>
      </c>
      <c r="P28" s="93" t="str">
        <f t="shared" si="3"/>
        <v>Medio</v>
      </c>
      <c r="Q28" s="93">
        <v>25</v>
      </c>
      <c r="R28" s="93">
        <f t="shared" si="4"/>
        <v>150</v>
      </c>
      <c r="S28" s="42" t="str">
        <f t="shared" si="5"/>
        <v>II</v>
      </c>
      <c r="T28" s="93" t="str">
        <f t="shared" ref="T28:T40" si="13">IF(R28&gt;=360,"No Aceptable","Aceptable")</f>
        <v>Aceptable</v>
      </c>
      <c r="U28" s="93">
        <v>3</v>
      </c>
      <c r="V28" s="43" t="s">
        <v>80</v>
      </c>
      <c r="W28" s="43" t="s">
        <v>80</v>
      </c>
      <c r="X28" s="43" t="s">
        <v>322</v>
      </c>
      <c r="Y28" s="88" t="s">
        <v>492</v>
      </c>
      <c r="Z28" s="45" t="s">
        <v>80</v>
      </c>
      <c r="AA28" s="42">
        <v>2</v>
      </c>
      <c r="AB28" s="42">
        <v>2</v>
      </c>
      <c r="AC28" s="42">
        <f t="shared" si="7"/>
        <v>4</v>
      </c>
      <c r="AD28" s="42" t="str">
        <f t="shared" si="8"/>
        <v>Bajo</v>
      </c>
      <c r="AE28" s="42">
        <v>10</v>
      </c>
      <c r="AF28" s="42">
        <f t="shared" si="9"/>
        <v>40</v>
      </c>
      <c r="AG28" s="93" t="str">
        <f t="shared" si="10"/>
        <v>III</v>
      </c>
      <c r="AH28" s="93" t="str">
        <f t="shared" si="12"/>
        <v>Aceptable</v>
      </c>
      <c r="AI28" s="81" t="s">
        <v>344</v>
      </c>
      <c r="AJ28" s="135"/>
      <c r="AK28" s="136"/>
      <c r="AL28" s="136"/>
      <c r="AM28" s="132"/>
      <c r="AN28" s="133">
        <f t="shared" si="1"/>
        <v>0</v>
      </c>
      <c r="AO28" s="137"/>
      <c r="AP28" s="137"/>
    </row>
    <row r="29" spans="3:42" s="57" customFormat="1" ht="153.6" customHeight="1" x14ac:dyDescent="0.25">
      <c r="C29" s="172"/>
      <c r="D29" s="166"/>
      <c r="E29" s="166"/>
      <c r="F29" s="173"/>
      <c r="G29" s="35" t="s">
        <v>101</v>
      </c>
      <c r="H29" s="88" t="s">
        <v>130</v>
      </c>
      <c r="I29" s="36" t="s">
        <v>87</v>
      </c>
      <c r="J29" s="76" t="s">
        <v>27</v>
      </c>
      <c r="K29" s="76" t="s">
        <v>27</v>
      </c>
      <c r="L29" s="76" t="s">
        <v>88</v>
      </c>
      <c r="M29" s="93">
        <v>2</v>
      </c>
      <c r="N29" s="93">
        <v>3</v>
      </c>
      <c r="O29" s="93">
        <f t="shared" ref="O29:O40" si="14">M29*N29</f>
        <v>6</v>
      </c>
      <c r="P29" s="93" t="str">
        <f t="shared" ref="P29:P34" si="15">IF(AND(O29&gt;=24,O29&lt;=40),"Muy Alto",IF(AND(20&gt;=O29,10&lt;=O29),"Alto",IF(AND(8&gt;=O29,6&lt;=O29),"Medio",IF(O29&lt;=4,"Bajo","-"))))</f>
        <v>Medio</v>
      </c>
      <c r="Q29" s="93">
        <v>10</v>
      </c>
      <c r="R29" s="93">
        <f t="shared" ref="R29:R40" si="16">O29*Q29</f>
        <v>60</v>
      </c>
      <c r="S29" s="42" t="str">
        <f t="shared" ref="S29:S40" si="17">IF(AND(R29&gt;=600,R29&lt;=4000),"I",IF(AND(500&gt;=R29,150&lt;=R29),"II",IF(AND(120&gt;=R29,40&lt;=R29),"III",IF(R29&lt;=20,"IV","-"))))</f>
        <v>III</v>
      </c>
      <c r="T29" s="93" t="str">
        <f t="shared" si="13"/>
        <v>Aceptable</v>
      </c>
      <c r="U29" s="93">
        <v>136</v>
      </c>
      <c r="V29" s="43" t="s">
        <v>80</v>
      </c>
      <c r="W29" s="43" t="s">
        <v>80</v>
      </c>
      <c r="X29" s="45" t="s">
        <v>80</v>
      </c>
      <c r="Y29" s="88" t="s">
        <v>498</v>
      </c>
      <c r="Z29" s="45" t="s">
        <v>80</v>
      </c>
      <c r="AA29" s="42">
        <v>2</v>
      </c>
      <c r="AB29" s="42">
        <f>N29</f>
        <v>3</v>
      </c>
      <c r="AC29" s="42">
        <f t="shared" ref="AC29:AC40" si="18">AA29*AB29</f>
        <v>6</v>
      </c>
      <c r="AD29" s="42" t="str">
        <f t="shared" ref="AD29:AD40" si="19">IF(AND(AC29&gt;=24,AC29&lt;=40),"Muy Alto",IF(AND(20&gt;=AC29,10&lt;=AC29),"Alto",IF(AND(8&gt;=AC29,6&lt;=AC29),"Medio",IF(AC29&lt;=4,"Bajo","-"))))</f>
        <v>Medio</v>
      </c>
      <c r="AE29" s="42">
        <v>10</v>
      </c>
      <c r="AF29" s="42">
        <f t="shared" ref="AF29:AF51" si="20">AC29*AE29</f>
        <v>60</v>
      </c>
      <c r="AG29" s="93" t="str">
        <f t="shared" ref="AG29:AG40" si="21">IF(AND(AF29&gt;=600,AF29&lt;=4000),"I",IF(AND(500&gt;=AF29,150&lt;=AF29),"II",IF(AND(120&gt;=AF29,40&lt;=AF29),"III",IF(AF29&lt;=20,"IV","-"))))</f>
        <v>III</v>
      </c>
      <c r="AH29" s="93" t="str">
        <f t="shared" si="12"/>
        <v>Aceptable</v>
      </c>
      <c r="AI29" s="81"/>
      <c r="AJ29" s="135"/>
      <c r="AK29" s="136"/>
      <c r="AL29" s="136"/>
      <c r="AM29" s="132"/>
      <c r="AN29" s="133">
        <f t="shared" si="1"/>
        <v>0</v>
      </c>
      <c r="AO29" s="137"/>
      <c r="AP29" s="137"/>
    </row>
    <row r="30" spans="3:42" s="57" customFormat="1" ht="287.10000000000002" customHeight="1" x14ac:dyDescent="0.25">
      <c r="C30" s="172"/>
      <c r="D30" s="166"/>
      <c r="E30" s="166"/>
      <c r="F30" s="173"/>
      <c r="G30" s="35" t="s">
        <v>67</v>
      </c>
      <c r="H30" s="88" t="s">
        <v>135</v>
      </c>
      <c r="I30" s="36" t="s">
        <v>136</v>
      </c>
      <c r="J30" s="76" t="s">
        <v>137</v>
      </c>
      <c r="K30" s="76" t="s">
        <v>138</v>
      </c>
      <c r="L30" s="76" t="s">
        <v>27</v>
      </c>
      <c r="M30" s="93">
        <v>2</v>
      </c>
      <c r="N30" s="93">
        <v>2</v>
      </c>
      <c r="O30" s="93">
        <f t="shared" si="14"/>
        <v>4</v>
      </c>
      <c r="P30" s="93" t="str">
        <f t="shared" si="15"/>
        <v>Bajo</v>
      </c>
      <c r="Q30" s="93">
        <v>10</v>
      </c>
      <c r="R30" s="93">
        <f t="shared" si="16"/>
        <v>40</v>
      </c>
      <c r="S30" s="42" t="str">
        <f t="shared" si="17"/>
        <v>III</v>
      </c>
      <c r="T30" s="93" t="str">
        <f t="shared" si="13"/>
        <v>Aceptable</v>
      </c>
      <c r="U30" s="93">
        <v>136</v>
      </c>
      <c r="V30" s="43" t="s">
        <v>80</v>
      </c>
      <c r="W30" s="43" t="s">
        <v>80</v>
      </c>
      <c r="X30" s="43" t="s">
        <v>80</v>
      </c>
      <c r="Y30" s="88" t="s">
        <v>501</v>
      </c>
      <c r="Z30" s="45" t="s">
        <v>80</v>
      </c>
      <c r="AA30" s="42">
        <v>2</v>
      </c>
      <c r="AB30" s="42">
        <f>N30</f>
        <v>2</v>
      </c>
      <c r="AC30" s="42">
        <f t="shared" si="18"/>
        <v>4</v>
      </c>
      <c r="AD30" s="42" t="str">
        <f t="shared" si="19"/>
        <v>Bajo</v>
      </c>
      <c r="AE30" s="42">
        <v>10</v>
      </c>
      <c r="AF30" s="42">
        <f t="shared" si="20"/>
        <v>40</v>
      </c>
      <c r="AG30" s="93" t="str">
        <f t="shared" si="21"/>
        <v>III</v>
      </c>
      <c r="AH30" s="93" t="str">
        <f t="shared" si="12"/>
        <v>Aceptable</v>
      </c>
      <c r="AI30" s="88" t="s">
        <v>81</v>
      </c>
      <c r="AJ30" s="135"/>
      <c r="AK30" s="136"/>
      <c r="AL30" s="136"/>
      <c r="AM30" s="132"/>
      <c r="AN30" s="133">
        <f t="shared" si="1"/>
        <v>0</v>
      </c>
      <c r="AO30" s="137"/>
      <c r="AP30" s="137"/>
    </row>
    <row r="31" spans="3:42" s="57" customFormat="1" ht="111.6" customHeight="1" x14ac:dyDescent="0.25">
      <c r="C31" s="172"/>
      <c r="D31" s="165" t="s">
        <v>287</v>
      </c>
      <c r="E31" s="87" t="s">
        <v>295</v>
      </c>
      <c r="F31" s="63" t="s">
        <v>148</v>
      </c>
      <c r="G31" s="96" t="s">
        <v>93</v>
      </c>
      <c r="H31" s="88" t="s">
        <v>296</v>
      </c>
      <c r="I31" s="36" t="s">
        <v>251</v>
      </c>
      <c r="J31" s="76" t="s">
        <v>27</v>
      </c>
      <c r="K31" s="76" t="s">
        <v>27</v>
      </c>
      <c r="L31" s="76" t="s">
        <v>86</v>
      </c>
      <c r="M31" s="93">
        <v>2</v>
      </c>
      <c r="N31" s="93">
        <v>1</v>
      </c>
      <c r="O31" s="93">
        <f t="shared" si="14"/>
        <v>2</v>
      </c>
      <c r="P31" s="93" t="str">
        <f t="shared" si="15"/>
        <v>Bajo</v>
      </c>
      <c r="Q31" s="93">
        <v>25</v>
      </c>
      <c r="R31" s="93">
        <f t="shared" si="16"/>
        <v>50</v>
      </c>
      <c r="S31" s="42" t="str">
        <f t="shared" si="17"/>
        <v>III</v>
      </c>
      <c r="T31" s="93" t="str">
        <f t="shared" si="13"/>
        <v>Aceptable</v>
      </c>
      <c r="U31" s="93">
        <v>30</v>
      </c>
      <c r="V31" s="43" t="s">
        <v>80</v>
      </c>
      <c r="W31" s="43" t="s">
        <v>80</v>
      </c>
      <c r="X31" s="43" t="s">
        <v>373</v>
      </c>
      <c r="Y31" s="88" t="s">
        <v>507</v>
      </c>
      <c r="Z31" s="43" t="s">
        <v>80</v>
      </c>
      <c r="AA31" s="93">
        <v>2</v>
      </c>
      <c r="AB31" s="93">
        <v>1</v>
      </c>
      <c r="AC31" s="93">
        <f t="shared" si="18"/>
        <v>2</v>
      </c>
      <c r="AD31" s="93" t="str">
        <f t="shared" si="19"/>
        <v>Bajo</v>
      </c>
      <c r="AE31" s="93">
        <v>10</v>
      </c>
      <c r="AF31" s="93">
        <f t="shared" si="20"/>
        <v>20</v>
      </c>
      <c r="AG31" s="93" t="str">
        <f t="shared" si="21"/>
        <v>IV</v>
      </c>
      <c r="AH31" s="93" t="str">
        <f t="shared" si="12"/>
        <v>Aceptable</v>
      </c>
      <c r="AI31" s="88" t="s">
        <v>252</v>
      </c>
      <c r="AJ31" s="135"/>
      <c r="AK31" s="136"/>
      <c r="AL31" s="136"/>
      <c r="AM31" s="132"/>
      <c r="AN31" s="133">
        <f t="shared" si="1"/>
        <v>0</v>
      </c>
      <c r="AO31" s="137"/>
      <c r="AP31" s="137"/>
    </row>
    <row r="32" spans="3:42" s="57" customFormat="1" ht="95.25" customHeight="1" x14ac:dyDescent="0.25">
      <c r="C32" s="172"/>
      <c r="D32" s="165"/>
      <c r="E32" s="87" t="s">
        <v>297</v>
      </c>
      <c r="F32" s="63" t="s">
        <v>148</v>
      </c>
      <c r="G32" s="96" t="s">
        <v>68</v>
      </c>
      <c r="H32" s="88" t="s">
        <v>299</v>
      </c>
      <c r="I32" s="36" t="s">
        <v>288</v>
      </c>
      <c r="J32" s="76" t="s">
        <v>27</v>
      </c>
      <c r="K32" s="76" t="s">
        <v>27</v>
      </c>
      <c r="L32" s="76" t="s">
        <v>27</v>
      </c>
      <c r="M32" s="93">
        <v>2</v>
      </c>
      <c r="N32" s="93">
        <v>2</v>
      </c>
      <c r="O32" s="93">
        <f t="shared" si="14"/>
        <v>4</v>
      </c>
      <c r="P32" s="93" t="str">
        <f t="shared" si="15"/>
        <v>Bajo</v>
      </c>
      <c r="Q32" s="93">
        <v>25</v>
      </c>
      <c r="R32" s="93">
        <f t="shared" si="16"/>
        <v>100</v>
      </c>
      <c r="S32" s="42" t="str">
        <f t="shared" si="17"/>
        <v>III</v>
      </c>
      <c r="T32" s="93" t="str">
        <f t="shared" si="13"/>
        <v>Aceptable</v>
      </c>
      <c r="U32" s="93">
        <v>8</v>
      </c>
      <c r="V32" s="43" t="s">
        <v>80</v>
      </c>
      <c r="W32" s="43" t="s">
        <v>80</v>
      </c>
      <c r="X32" s="43" t="s">
        <v>375</v>
      </c>
      <c r="Y32" s="67" t="s">
        <v>27</v>
      </c>
      <c r="Z32" s="45" t="s">
        <v>80</v>
      </c>
      <c r="AA32" s="42">
        <v>2</v>
      </c>
      <c r="AB32" s="42">
        <v>2</v>
      </c>
      <c r="AC32" s="42">
        <f t="shared" si="18"/>
        <v>4</v>
      </c>
      <c r="AD32" s="42" t="str">
        <f t="shared" si="19"/>
        <v>Bajo</v>
      </c>
      <c r="AE32" s="42">
        <v>25</v>
      </c>
      <c r="AF32" s="42">
        <f t="shared" si="20"/>
        <v>100</v>
      </c>
      <c r="AG32" s="93" t="str">
        <f t="shared" si="21"/>
        <v>III</v>
      </c>
      <c r="AH32" s="93" t="str">
        <f t="shared" si="12"/>
        <v>Aceptable</v>
      </c>
      <c r="AI32" s="88" t="s">
        <v>376</v>
      </c>
      <c r="AJ32" s="135"/>
      <c r="AK32" s="136"/>
      <c r="AL32" s="136"/>
      <c r="AM32" s="132"/>
      <c r="AN32" s="133">
        <f t="shared" si="1"/>
        <v>0</v>
      </c>
      <c r="AO32" s="137"/>
      <c r="AP32" s="137"/>
    </row>
    <row r="33" spans="3:42" s="57" customFormat="1" ht="95.25" customHeight="1" x14ac:dyDescent="0.25">
      <c r="C33" s="172"/>
      <c r="D33" s="165" t="s">
        <v>300</v>
      </c>
      <c r="E33" s="87" t="s">
        <v>342</v>
      </c>
      <c r="F33" s="63" t="s">
        <v>148</v>
      </c>
      <c r="G33" s="96" t="s">
        <v>93</v>
      </c>
      <c r="H33" s="36" t="s">
        <v>308</v>
      </c>
      <c r="I33" s="36" t="s">
        <v>309</v>
      </c>
      <c r="J33" s="76" t="s">
        <v>27</v>
      </c>
      <c r="K33" s="76" t="s">
        <v>27</v>
      </c>
      <c r="L33" s="76" t="s">
        <v>27</v>
      </c>
      <c r="M33" s="93">
        <v>2</v>
      </c>
      <c r="N33" s="93">
        <v>2</v>
      </c>
      <c r="O33" s="93">
        <f t="shared" si="14"/>
        <v>4</v>
      </c>
      <c r="P33" s="93" t="str">
        <f t="shared" si="15"/>
        <v>Bajo</v>
      </c>
      <c r="Q33" s="93">
        <v>25</v>
      </c>
      <c r="R33" s="93">
        <f t="shared" si="16"/>
        <v>100</v>
      </c>
      <c r="S33" s="42" t="str">
        <f t="shared" si="17"/>
        <v>III</v>
      </c>
      <c r="T33" s="93" t="str">
        <f t="shared" si="13"/>
        <v>Aceptable</v>
      </c>
      <c r="U33" s="93">
        <v>30</v>
      </c>
      <c r="V33" s="43" t="s">
        <v>80</v>
      </c>
      <c r="W33" s="43" t="s">
        <v>80</v>
      </c>
      <c r="X33" s="43" t="s">
        <v>80</v>
      </c>
      <c r="Y33" s="123" t="s">
        <v>508</v>
      </c>
      <c r="Z33" s="43" t="s">
        <v>80</v>
      </c>
      <c r="AA33" s="93">
        <v>2</v>
      </c>
      <c r="AB33" s="93">
        <v>1</v>
      </c>
      <c r="AC33" s="93">
        <f t="shared" si="18"/>
        <v>2</v>
      </c>
      <c r="AD33" s="93" t="str">
        <f t="shared" si="19"/>
        <v>Bajo</v>
      </c>
      <c r="AE33" s="93">
        <v>10</v>
      </c>
      <c r="AF33" s="93">
        <f t="shared" si="20"/>
        <v>20</v>
      </c>
      <c r="AG33" s="93" t="str">
        <f t="shared" si="21"/>
        <v>IV</v>
      </c>
      <c r="AH33" s="93" t="str">
        <f t="shared" ref="AH33:AH40" si="22">IF(AF33&gt;=360,"No Aceptable","Aceptable")</f>
        <v>Aceptable</v>
      </c>
      <c r="AI33" s="88" t="s">
        <v>252</v>
      </c>
      <c r="AJ33" s="135"/>
      <c r="AK33" s="136"/>
      <c r="AL33" s="136"/>
      <c r="AM33" s="132"/>
      <c r="AN33" s="133">
        <f t="shared" si="1"/>
        <v>0</v>
      </c>
      <c r="AO33" s="137"/>
      <c r="AP33" s="137"/>
    </row>
    <row r="34" spans="3:42" s="57" customFormat="1" ht="100.5" customHeight="1" x14ac:dyDescent="0.25">
      <c r="C34" s="172"/>
      <c r="D34" s="165"/>
      <c r="E34" s="87" t="s">
        <v>377</v>
      </c>
      <c r="F34" s="63" t="s">
        <v>148</v>
      </c>
      <c r="G34" s="35" t="s">
        <v>46</v>
      </c>
      <c r="H34" s="88" t="s">
        <v>369</v>
      </c>
      <c r="I34" s="88" t="s">
        <v>354</v>
      </c>
      <c r="J34" s="76" t="s">
        <v>27</v>
      </c>
      <c r="K34" s="76" t="s">
        <v>27</v>
      </c>
      <c r="L34" s="76" t="s">
        <v>27</v>
      </c>
      <c r="M34" s="93">
        <v>6</v>
      </c>
      <c r="N34" s="93">
        <v>2</v>
      </c>
      <c r="O34" s="93">
        <f t="shared" si="14"/>
        <v>12</v>
      </c>
      <c r="P34" s="93" t="str">
        <f t="shared" si="15"/>
        <v>Alto</v>
      </c>
      <c r="Q34" s="93">
        <v>25</v>
      </c>
      <c r="R34" s="93">
        <f t="shared" si="16"/>
        <v>300</v>
      </c>
      <c r="S34" s="42" t="str">
        <f t="shared" si="17"/>
        <v>II</v>
      </c>
      <c r="T34" s="93" t="str">
        <f t="shared" si="13"/>
        <v>Aceptable</v>
      </c>
      <c r="U34" s="93">
        <v>30</v>
      </c>
      <c r="V34" s="93" t="s">
        <v>370</v>
      </c>
      <c r="W34" s="93" t="s">
        <v>371</v>
      </c>
      <c r="X34" s="43"/>
      <c r="Y34" s="122" t="s">
        <v>490</v>
      </c>
      <c r="Z34" s="43" t="s">
        <v>358</v>
      </c>
      <c r="AA34" s="93">
        <v>2</v>
      </c>
      <c r="AB34" s="43">
        <v>2</v>
      </c>
      <c r="AC34" s="93">
        <f t="shared" si="18"/>
        <v>4</v>
      </c>
      <c r="AD34" s="93" t="str">
        <f t="shared" si="19"/>
        <v>Bajo</v>
      </c>
      <c r="AE34" s="93">
        <v>10</v>
      </c>
      <c r="AF34" s="93">
        <f t="shared" si="20"/>
        <v>40</v>
      </c>
      <c r="AG34" s="93" t="str">
        <f t="shared" si="21"/>
        <v>III</v>
      </c>
      <c r="AH34" s="93" t="str">
        <f t="shared" si="22"/>
        <v>Aceptable</v>
      </c>
      <c r="AI34" s="88" t="s">
        <v>362</v>
      </c>
      <c r="AJ34" s="135"/>
      <c r="AK34" s="136"/>
      <c r="AL34" s="136"/>
      <c r="AM34" s="132"/>
      <c r="AN34" s="133">
        <f t="shared" si="1"/>
        <v>0</v>
      </c>
      <c r="AO34" s="137"/>
      <c r="AP34" s="137"/>
    </row>
    <row r="35" spans="3:42" s="57" customFormat="1" ht="134.1" customHeight="1" x14ac:dyDescent="0.25">
      <c r="C35" s="172" t="s">
        <v>382</v>
      </c>
      <c r="D35" s="165" t="s">
        <v>307</v>
      </c>
      <c r="E35" s="87" t="s">
        <v>323</v>
      </c>
      <c r="F35" s="63" t="s">
        <v>163</v>
      </c>
      <c r="G35" s="35" t="s">
        <v>66</v>
      </c>
      <c r="H35" s="88" t="s">
        <v>324</v>
      </c>
      <c r="I35" s="90" t="s">
        <v>253</v>
      </c>
      <c r="J35" s="76" t="s">
        <v>27</v>
      </c>
      <c r="K35" s="76" t="s">
        <v>27</v>
      </c>
      <c r="L35" s="76" t="s">
        <v>27</v>
      </c>
      <c r="M35" s="93">
        <v>2</v>
      </c>
      <c r="N35" s="93">
        <v>2</v>
      </c>
      <c r="O35" s="93">
        <f t="shared" si="14"/>
        <v>4</v>
      </c>
      <c r="P35" s="93" t="str">
        <f t="shared" ref="P35:P40" si="23">IF(AND(O35&gt;=24,O35&lt;=40),"Muy Alto",IF(AND(20&gt;=O35,10&lt;=O35),"Alto",IF(AND(8&gt;=O35,6&lt;=O35),"Medio",IF(O35&lt;=4,"Bajo","-"))))</f>
        <v>Bajo</v>
      </c>
      <c r="Q35" s="93">
        <v>26</v>
      </c>
      <c r="R35" s="93">
        <f t="shared" si="16"/>
        <v>104</v>
      </c>
      <c r="S35" s="42" t="str">
        <f t="shared" si="17"/>
        <v>III</v>
      </c>
      <c r="T35" s="40" t="str">
        <f t="shared" si="13"/>
        <v>Aceptable</v>
      </c>
      <c r="U35" s="93">
        <v>60</v>
      </c>
      <c r="V35" s="43" t="s">
        <v>80</v>
      </c>
      <c r="W35" s="43" t="s">
        <v>80</v>
      </c>
      <c r="X35" s="43" t="s">
        <v>80</v>
      </c>
      <c r="Y35" s="123" t="s">
        <v>499</v>
      </c>
      <c r="Z35" s="45" t="s">
        <v>80</v>
      </c>
      <c r="AA35" s="42">
        <v>2</v>
      </c>
      <c r="AB35" s="42">
        <v>1</v>
      </c>
      <c r="AC35" s="42">
        <f t="shared" si="18"/>
        <v>2</v>
      </c>
      <c r="AD35" s="42" t="str">
        <f t="shared" si="19"/>
        <v>Bajo</v>
      </c>
      <c r="AE35" s="42">
        <v>10</v>
      </c>
      <c r="AF35" s="42">
        <f t="shared" si="20"/>
        <v>20</v>
      </c>
      <c r="AG35" s="93" t="str">
        <f t="shared" si="21"/>
        <v>IV</v>
      </c>
      <c r="AH35" s="93" t="str">
        <f t="shared" si="22"/>
        <v>Aceptable</v>
      </c>
      <c r="AI35" s="88" t="s">
        <v>254</v>
      </c>
      <c r="AJ35" s="135"/>
      <c r="AK35" s="136"/>
      <c r="AL35" s="136"/>
      <c r="AM35" s="132"/>
      <c r="AN35" s="133">
        <f t="shared" si="1"/>
        <v>0</v>
      </c>
      <c r="AO35" s="137"/>
      <c r="AP35" s="137"/>
    </row>
    <row r="36" spans="3:42" s="57" customFormat="1" ht="110.25" customHeight="1" x14ac:dyDescent="0.25">
      <c r="C36" s="172"/>
      <c r="D36" s="165"/>
      <c r="E36" s="87" t="s">
        <v>383</v>
      </c>
      <c r="F36" s="63"/>
      <c r="G36" s="35" t="s">
        <v>70</v>
      </c>
      <c r="H36" s="35" t="s">
        <v>380</v>
      </c>
      <c r="I36" s="36" t="s">
        <v>175</v>
      </c>
      <c r="J36" s="76" t="s">
        <v>27</v>
      </c>
      <c r="K36" s="76" t="s">
        <v>27</v>
      </c>
      <c r="L36" s="76" t="s">
        <v>27</v>
      </c>
      <c r="M36" s="93">
        <v>2</v>
      </c>
      <c r="N36" s="93">
        <v>1</v>
      </c>
      <c r="O36" s="93">
        <f t="shared" si="14"/>
        <v>2</v>
      </c>
      <c r="P36" s="93" t="str">
        <f t="shared" si="23"/>
        <v>Bajo</v>
      </c>
      <c r="Q36" s="93">
        <v>60</v>
      </c>
      <c r="R36" s="93">
        <f t="shared" si="16"/>
        <v>120</v>
      </c>
      <c r="S36" s="42" t="str">
        <f t="shared" si="17"/>
        <v>III</v>
      </c>
      <c r="T36" s="93" t="str">
        <f t="shared" si="13"/>
        <v>Aceptable</v>
      </c>
      <c r="U36" s="93">
        <v>136</v>
      </c>
      <c r="V36" s="43" t="s">
        <v>161</v>
      </c>
      <c r="W36" s="43" t="s">
        <v>161</v>
      </c>
      <c r="X36" s="43" t="s">
        <v>161</v>
      </c>
      <c r="Y36" s="88" t="s">
        <v>510</v>
      </c>
      <c r="Z36" s="45" t="s">
        <v>80</v>
      </c>
      <c r="AA36" s="93">
        <v>6</v>
      </c>
      <c r="AB36" s="93">
        <v>2</v>
      </c>
      <c r="AC36" s="93">
        <f t="shared" si="18"/>
        <v>12</v>
      </c>
      <c r="AD36" s="93" t="str">
        <f t="shared" si="19"/>
        <v>Alto</v>
      </c>
      <c r="AE36" s="93">
        <v>10</v>
      </c>
      <c r="AF36" s="93">
        <f t="shared" si="20"/>
        <v>120</v>
      </c>
      <c r="AG36" s="93" t="str">
        <f t="shared" si="21"/>
        <v>III</v>
      </c>
      <c r="AH36" s="44" t="str">
        <f t="shared" si="22"/>
        <v>Aceptable</v>
      </c>
      <c r="AI36" s="88" t="s">
        <v>252</v>
      </c>
      <c r="AJ36" s="135"/>
      <c r="AK36" s="136"/>
      <c r="AL36" s="136"/>
      <c r="AM36" s="132"/>
      <c r="AN36" s="133">
        <f t="shared" si="1"/>
        <v>0</v>
      </c>
      <c r="AO36" s="137"/>
      <c r="AP36" s="137"/>
    </row>
    <row r="37" spans="3:42" s="57" customFormat="1" ht="74.25" customHeight="1" x14ac:dyDescent="0.25">
      <c r="C37" s="172"/>
      <c r="D37" s="165" t="s">
        <v>276</v>
      </c>
      <c r="E37" s="165" t="s">
        <v>338</v>
      </c>
      <c r="F37" s="63" t="s">
        <v>148</v>
      </c>
      <c r="G37" s="35" t="s">
        <v>70</v>
      </c>
      <c r="H37" s="88" t="s">
        <v>313</v>
      </c>
      <c r="I37" s="90" t="s">
        <v>175</v>
      </c>
      <c r="J37" s="76" t="s">
        <v>27</v>
      </c>
      <c r="K37" s="78" t="s">
        <v>221</v>
      </c>
      <c r="L37" s="76" t="s">
        <v>27</v>
      </c>
      <c r="M37" s="93">
        <v>2</v>
      </c>
      <c r="N37" s="93">
        <v>2</v>
      </c>
      <c r="O37" s="93">
        <f t="shared" si="14"/>
        <v>4</v>
      </c>
      <c r="P37" s="93" t="str">
        <f t="shared" si="23"/>
        <v>Bajo</v>
      </c>
      <c r="Q37" s="93">
        <v>25</v>
      </c>
      <c r="R37" s="93">
        <f t="shared" si="16"/>
        <v>100</v>
      </c>
      <c r="S37" s="42" t="str">
        <f t="shared" si="17"/>
        <v>III</v>
      </c>
      <c r="T37" s="40" t="str">
        <f t="shared" si="13"/>
        <v>Aceptable</v>
      </c>
      <c r="U37" s="93">
        <v>136</v>
      </c>
      <c r="V37" s="94" t="s">
        <v>80</v>
      </c>
      <c r="W37" s="94" t="s">
        <v>80</v>
      </c>
      <c r="X37" s="94" t="s">
        <v>80</v>
      </c>
      <c r="Y37" s="81" t="s">
        <v>511</v>
      </c>
      <c r="Z37" s="45" t="s">
        <v>80</v>
      </c>
      <c r="AA37" s="94">
        <v>2</v>
      </c>
      <c r="AB37" s="94">
        <v>1</v>
      </c>
      <c r="AC37" s="94">
        <f t="shared" si="18"/>
        <v>2</v>
      </c>
      <c r="AD37" s="94" t="str">
        <f t="shared" si="19"/>
        <v>Bajo</v>
      </c>
      <c r="AE37" s="94">
        <v>25</v>
      </c>
      <c r="AF37" s="94">
        <f t="shared" si="20"/>
        <v>50</v>
      </c>
      <c r="AG37" s="40" t="str">
        <f t="shared" si="21"/>
        <v>III</v>
      </c>
      <c r="AH37" s="40" t="str">
        <f t="shared" si="22"/>
        <v>Aceptable</v>
      </c>
      <c r="AI37" s="81" t="s">
        <v>341</v>
      </c>
      <c r="AJ37" s="135"/>
      <c r="AK37" s="136"/>
      <c r="AL37" s="136"/>
      <c r="AM37" s="132"/>
      <c r="AN37" s="133">
        <f t="shared" si="1"/>
        <v>0</v>
      </c>
      <c r="AO37" s="137"/>
      <c r="AP37" s="137"/>
    </row>
    <row r="38" spans="3:42" s="57" customFormat="1" ht="78" customHeight="1" x14ac:dyDescent="0.25">
      <c r="C38" s="172"/>
      <c r="D38" s="165"/>
      <c r="E38" s="165"/>
      <c r="F38" s="63" t="s">
        <v>148</v>
      </c>
      <c r="G38" s="35" t="s">
        <v>104</v>
      </c>
      <c r="H38" s="88" t="s">
        <v>149</v>
      </c>
      <c r="I38" s="36" t="s">
        <v>143</v>
      </c>
      <c r="J38" s="76" t="s">
        <v>144</v>
      </c>
      <c r="K38" s="76" t="s">
        <v>146</v>
      </c>
      <c r="L38" s="76" t="s">
        <v>145</v>
      </c>
      <c r="M38" s="93">
        <v>2</v>
      </c>
      <c r="N38" s="93">
        <v>2</v>
      </c>
      <c r="O38" s="93">
        <f t="shared" si="14"/>
        <v>4</v>
      </c>
      <c r="P38" s="93" t="str">
        <f t="shared" si="23"/>
        <v>Bajo</v>
      </c>
      <c r="Q38" s="93">
        <v>60</v>
      </c>
      <c r="R38" s="93">
        <f t="shared" si="16"/>
        <v>240</v>
      </c>
      <c r="S38" s="42" t="str">
        <f t="shared" si="17"/>
        <v>II</v>
      </c>
      <c r="T38" s="93" t="str">
        <f t="shared" si="13"/>
        <v>Aceptable</v>
      </c>
      <c r="U38" s="93">
        <v>136</v>
      </c>
      <c r="V38" s="43" t="s">
        <v>80</v>
      </c>
      <c r="W38" s="45" t="s">
        <v>80</v>
      </c>
      <c r="X38" s="45" t="s">
        <v>80</v>
      </c>
      <c r="Y38" s="88" t="s">
        <v>515</v>
      </c>
      <c r="Z38" s="45" t="s">
        <v>80</v>
      </c>
      <c r="AA38" s="42">
        <v>2</v>
      </c>
      <c r="AB38" s="42">
        <f>N38</f>
        <v>2</v>
      </c>
      <c r="AC38" s="42">
        <f t="shared" si="18"/>
        <v>4</v>
      </c>
      <c r="AD38" s="42" t="str">
        <f t="shared" si="19"/>
        <v>Bajo</v>
      </c>
      <c r="AE38" s="42">
        <v>10</v>
      </c>
      <c r="AF38" s="42">
        <f t="shared" si="20"/>
        <v>40</v>
      </c>
      <c r="AG38" s="93" t="str">
        <f t="shared" si="21"/>
        <v>III</v>
      </c>
      <c r="AH38" s="93" t="str">
        <f t="shared" si="22"/>
        <v>Aceptable</v>
      </c>
      <c r="AI38" s="88"/>
      <c r="AJ38" s="135"/>
      <c r="AK38" s="136"/>
      <c r="AL38" s="136"/>
      <c r="AM38" s="132"/>
      <c r="AN38" s="133">
        <f t="shared" si="1"/>
        <v>0</v>
      </c>
      <c r="AO38" s="137"/>
      <c r="AP38" s="137"/>
    </row>
    <row r="39" spans="3:42" s="57" customFormat="1" ht="93.95" customHeight="1" x14ac:dyDescent="0.25">
      <c r="C39" s="172"/>
      <c r="D39" s="165"/>
      <c r="E39" s="165"/>
      <c r="F39" s="63" t="s">
        <v>148</v>
      </c>
      <c r="G39" s="35" t="s">
        <v>71</v>
      </c>
      <c r="H39" s="129" t="s">
        <v>339</v>
      </c>
      <c r="I39" s="36" t="s">
        <v>155</v>
      </c>
      <c r="J39" s="76" t="s">
        <v>378</v>
      </c>
      <c r="K39" s="76" t="s">
        <v>379</v>
      </c>
      <c r="L39" s="76" t="s">
        <v>27</v>
      </c>
      <c r="M39" s="93">
        <v>2</v>
      </c>
      <c r="N39" s="42">
        <v>1</v>
      </c>
      <c r="O39" s="37">
        <f t="shared" si="14"/>
        <v>2</v>
      </c>
      <c r="P39" s="37" t="str">
        <f t="shared" si="23"/>
        <v>Bajo</v>
      </c>
      <c r="Q39" s="42">
        <v>25</v>
      </c>
      <c r="R39" s="42">
        <f t="shared" si="16"/>
        <v>50</v>
      </c>
      <c r="S39" s="42" t="str">
        <f t="shared" si="17"/>
        <v>III</v>
      </c>
      <c r="T39" s="36" t="str">
        <f t="shared" si="13"/>
        <v>Aceptable</v>
      </c>
      <c r="U39" s="93">
        <v>136</v>
      </c>
      <c r="V39" s="94" t="s">
        <v>80</v>
      </c>
      <c r="W39" s="94" t="s">
        <v>80</v>
      </c>
      <c r="X39" s="94" t="s">
        <v>80</v>
      </c>
      <c r="Y39" s="81" t="s">
        <v>513</v>
      </c>
      <c r="Z39" s="45" t="s">
        <v>80</v>
      </c>
      <c r="AA39" s="42">
        <v>2</v>
      </c>
      <c r="AB39" s="42">
        <v>1</v>
      </c>
      <c r="AC39" s="42">
        <f t="shared" si="18"/>
        <v>2</v>
      </c>
      <c r="AD39" s="42" t="str">
        <f t="shared" si="19"/>
        <v>Bajo</v>
      </c>
      <c r="AE39" s="42">
        <v>10</v>
      </c>
      <c r="AF39" s="42">
        <f t="shared" si="20"/>
        <v>20</v>
      </c>
      <c r="AG39" s="93" t="str">
        <f t="shared" si="21"/>
        <v>IV</v>
      </c>
      <c r="AH39" s="93" t="str">
        <f t="shared" si="22"/>
        <v>Aceptable</v>
      </c>
      <c r="AI39" s="81" t="s">
        <v>341</v>
      </c>
      <c r="AJ39" s="135"/>
      <c r="AK39" s="136"/>
      <c r="AL39" s="136"/>
      <c r="AM39" s="132"/>
      <c r="AN39" s="133">
        <f t="shared" si="1"/>
        <v>0</v>
      </c>
      <c r="AO39" s="137"/>
      <c r="AP39" s="137"/>
    </row>
    <row r="40" spans="3:42" s="57" customFormat="1" ht="83.25" customHeight="1" x14ac:dyDescent="0.25">
      <c r="C40" s="172"/>
      <c r="D40" s="165"/>
      <c r="E40" s="165"/>
      <c r="F40" s="63" t="s">
        <v>148</v>
      </c>
      <c r="G40" s="35" t="s">
        <v>73</v>
      </c>
      <c r="H40" s="88" t="s">
        <v>345</v>
      </c>
      <c r="I40" s="90" t="s">
        <v>204</v>
      </c>
      <c r="J40" s="76" t="s">
        <v>27</v>
      </c>
      <c r="K40" s="76" t="s">
        <v>346</v>
      </c>
      <c r="L40" s="76" t="s">
        <v>27</v>
      </c>
      <c r="M40" s="40">
        <v>2</v>
      </c>
      <c r="N40" s="93">
        <v>2</v>
      </c>
      <c r="O40" s="93">
        <f t="shared" si="14"/>
        <v>4</v>
      </c>
      <c r="P40" s="93" t="str">
        <f t="shared" si="23"/>
        <v>Bajo</v>
      </c>
      <c r="Q40" s="93">
        <v>25</v>
      </c>
      <c r="R40" s="93">
        <f t="shared" si="16"/>
        <v>100</v>
      </c>
      <c r="S40" s="42" t="str">
        <f t="shared" si="17"/>
        <v>III</v>
      </c>
      <c r="T40" s="93" t="str">
        <f t="shared" si="13"/>
        <v>Aceptable</v>
      </c>
      <c r="U40" s="93">
        <v>136</v>
      </c>
      <c r="V40" s="43" t="s">
        <v>80</v>
      </c>
      <c r="W40" s="43" t="s">
        <v>80</v>
      </c>
      <c r="X40" s="43" t="s">
        <v>80</v>
      </c>
      <c r="Y40" s="81" t="s">
        <v>385</v>
      </c>
      <c r="Z40" s="43" t="s">
        <v>80</v>
      </c>
      <c r="AA40" s="42">
        <v>2</v>
      </c>
      <c r="AB40" s="42">
        <v>2</v>
      </c>
      <c r="AC40" s="42">
        <f t="shared" si="18"/>
        <v>4</v>
      </c>
      <c r="AD40" s="42" t="str">
        <f t="shared" si="19"/>
        <v>Bajo</v>
      </c>
      <c r="AE40" s="42">
        <v>25</v>
      </c>
      <c r="AF40" s="42">
        <f t="shared" si="20"/>
        <v>100</v>
      </c>
      <c r="AG40" s="93" t="str">
        <f t="shared" si="21"/>
        <v>III</v>
      </c>
      <c r="AH40" s="44" t="str">
        <f t="shared" si="22"/>
        <v>Aceptable</v>
      </c>
      <c r="AI40" s="88" t="s">
        <v>347</v>
      </c>
      <c r="AJ40" s="135"/>
      <c r="AK40" s="136"/>
      <c r="AL40" s="136"/>
      <c r="AM40" s="132"/>
      <c r="AN40" s="133">
        <f t="shared" si="1"/>
        <v>0</v>
      </c>
      <c r="AO40" s="137"/>
      <c r="AP40" s="137"/>
    </row>
    <row r="41" spans="3:42" s="57" customFormat="1" ht="120.95" customHeight="1" x14ac:dyDescent="0.25">
      <c r="C41" s="172"/>
      <c r="D41" s="165"/>
      <c r="E41" s="165"/>
      <c r="F41" s="63" t="s">
        <v>148</v>
      </c>
      <c r="G41" s="35" t="s">
        <v>46</v>
      </c>
      <c r="H41" s="88" t="s">
        <v>384</v>
      </c>
      <c r="I41" s="88" t="s">
        <v>354</v>
      </c>
      <c r="J41" s="76" t="s">
        <v>27</v>
      </c>
      <c r="K41" s="76" t="s">
        <v>27</v>
      </c>
      <c r="L41" s="76" t="s">
        <v>388</v>
      </c>
      <c r="M41" s="93">
        <v>2</v>
      </c>
      <c r="N41" s="93">
        <v>2</v>
      </c>
      <c r="O41" s="93">
        <f t="shared" ref="O41:O47" si="24">M41*N41</f>
        <v>4</v>
      </c>
      <c r="P41" s="93" t="str">
        <f t="shared" ref="P41:P47" si="25">IF(AND(O41&gt;=24,O41&lt;=40),"Muy Alto",IF(AND(20&gt;=O41,10&lt;=O41),"Alto",IF(AND(8&gt;=O41,6&lt;=O41),"Medio",IF(O41&lt;=4,"Bajo","-"))))</f>
        <v>Bajo</v>
      </c>
      <c r="Q41" s="93">
        <v>25</v>
      </c>
      <c r="R41" s="93">
        <f t="shared" ref="R41:R47" si="26">O41*Q41</f>
        <v>100</v>
      </c>
      <c r="S41" s="42" t="str">
        <f t="shared" ref="S41:S47" si="27">IF(AND(R41&gt;=600,R41&lt;=4000),"I",IF(AND(500&gt;=R41,150&lt;=R41),"II",IF(AND(120&gt;=R41,40&lt;=R41),"III",IF(R41&lt;=20,"IV","-"))))</f>
        <v>III</v>
      </c>
      <c r="T41" s="93" t="str">
        <f t="shared" ref="T41:T47" si="28">IF(R41&gt;=360,"No Aceptable","Aceptable")</f>
        <v>Aceptable</v>
      </c>
      <c r="U41" s="93">
        <v>17</v>
      </c>
      <c r="V41" s="93" t="s">
        <v>80</v>
      </c>
      <c r="W41" s="93" t="s">
        <v>80</v>
      </c>
      <c r="X41" s="43" t="s">
        <v>361</v>
      </c>
      <c r="Y41" s="122" t="s">
        <v>489</v>
      </c>
      <c r="Z41" s="43" t="s">
        <v>387</v>
      </c>
      <c r="AA41" s="93">
        <v>2</v>
      </c>
      <c r="AB41" s="43">
        <v>2</v>
      </c>
      <c r="AC41" s="93">
        <f t="shared" ref="AC41:AC47" si="29">AA41*AB41</f>
        <v>4</v>
      </c>
      <c r="AD41" s="93" t="str">
        <f t="shared" ref="AD41:AD47" si="30">IF(AND(AC41&gt;=24,AC41&lt;=40),"Muy Alto",IF(AND(20&gt;=AC41,10&lt;=AC41),"Alto",IF(AND(8&gt;=AC41,6&lt;=AC41),"Medio",IF(AC41&lt;=4,"Bajo","-"))))</f>
        <v>Bajo</v>
      </c>
      <c r="AE41" s="93">
        <v>10</v>
      </c>
      <c r="AF41" s="93">
        <f t="shared" si="20"/>
        <v>40</v>
      </c>
      <c r="AG41" s="93" t="str">
        <f t="shared" ref="AG41:AG47" si="31">IF(AND(AF41&gt;=600,AF41&lt;=4000),"I",IF(AND(500&gt;=AF41,150&lt;=AF41),"II",IF(AND(120&gt;=AF41,40&lt;=AF41),"III",IF(AF41&lt;=20,"IV","-"))))</f>
        <v>III</v>
      </c>
      <c r="AH41" s="93" t="str">
        <f t="shared" ref="AH41:AH47" si="32">IF(AF41&gt;=360,"No Aceptable","Aceptable")</f>
        <v>Aceptable</v>
      </c>
      <c r="AI41" s="88" t="s">
        <v>359</v>
      </c>
      <c r="AJ41" s="135"/>
      <c r="AK41" s="136"/>
      <c r="AL41" s="136"/>
      <c r="AM41" s="132"/>
      <c r="AN41" s="133">
        <f t="shared" si="1"/>
        <v>0</v>
      </c>
      <c r="AO41" s="137"/>
      <c r="AP41" s="137"/>
    </row>
    <row r="42" spans="3:42" s="57" customFormat="1" ht="111.6" customHeight="1" x14ac:dyDescent="0.25">
      <c r="C42" s="176" t="s">
        <v>466</v>
      </c>
      <c r="D42" s="165" t="s">
        <v>415</v>
      </c>
      <c r="E42" s="87" t="s">
        <v>413</v>
      </c>
      <c r="F42" s="63" t="s">
        <v>82</v>
      </c>
      <c r="G42" s="96" t="s">
        <v>93</v>
      </c>
      <c r="H42" s="88" t="s">
        <v>414</v>
      </c>
      <c r="I42" s="36" t="s">
        <v>309</v>
      </c>
      <c r="J42" s="76" t="s">
        <v>27</v>
      </c>
      <c r="K42" s="76" t="s">
        <v>27</v>
      </c>
      <c r="L42" s="76" t="s">
        <v>27</v>
      </c>
      <c r="M42" s="93">
        <v>2</v>
      </c>
      <c r="N42" s="93">
        <v>2</v>
      </c>
      <c r="O42" s="93">
        <f t="shared" si="24"/>
        <v>4</v>
      </c>
      <c r="P42" s="93" t="str">
        <f t="shared" si="25"/>
        <v>Bajo</v>
      </c>
      <c r="Q42" s="93">
        <v>25</v>
      </c>
      <c r="R42" s="93">
        <f t="shared" si="26"/>
        <v>100</v>
      </c>
      <c r="S42" s="42" t="str">
        <f t="shared" si="27"/>
        <v>III</v>
      </c>
      <c r="T42" s="93" t="str">
        <f t="shared" si="28"/>
        <v>Aceptable</v>
      </c>
      <c r="U42" s="93">
        <v>2</v>
      </c>
      <c r="V42" s="43" t="s">
        <v>80</v>
      </c>
      <c r="W42" s="43" t="s">
        <v>80</v>
      </c>
      <c r="X42" s="43" t="s">
        <v>80</v>
      </c>
      <c r="Y42" s="123" t="s">
        <v>505</v>
      </c>
      <c r="Z42" s="43" t="s">
        <v>80</v>
      </c>
      <c r="AA42" s="93">
        <v>2</v>
      </c>
      <c r="AB42" s="93">
        <v>1</v>
      </c>
      <c r="AC42" s="93">
        <f t="shared" si="29"/>
        <v>2</v>
      </c>
      <c r="AD42" s="93" t="str">
        <f t="shared" si="30"/>
        <v>Bajo</v>
      </c>
      <c r="AE42" s="93">
        <v>10</v>
      </c>
      <c r="AF42" s="93">
        <f t="shared" si="20"/>
        <v>20</v>
      </c>
      <c r="AG42" s="93" t="str">
        <f t="shared" si="31"/>
        <v>IV</v>
      </c>
      <c r="AH42" s="93" t="str">
        <f t="shared" si="32"/>
        <v>Aceptable</v>
      </c>
      <c r="AI42" s="88" t="s">
        <v>252</v>
      </c>
      <c r="AJ42" s="135"/>
      <c r="AK42" s="136"/>
      <c r="AL42" s="136"/>
      <c r="AM42" s="132"/>
      <c r="AN42" s="133">
        <f t="shared" si="1"/>
        <v>0</v>
      </c>
      <c r="AO42" s="137"/>
      <c r="AP42" s="137"/>
    </row>
    <row r="43" spans="3:42" s="57" customFormat="1" ht="84.75" customHeight="1" x14ac:dyDescent="0.25">
      <c r="C43" s="176"/>
      <c r="D43" s="165"/>
      <c r="E43" s="99" t="s">
        <v>419</v>
      </c>
      <c r="F43" s="63" t="s">
        <v>82</v>
      </c>
      <c r="G43" s="96" t="s">
        <v>93</v>
      </c>
      <c r="H43" s="88" t="s">
        <v>420</v>
      </c>
      <c r="I43" s="36" t="s">
        <v>428</v>
      </c>
      <c r="J43" s="76" t="s">
        <v>27</v>
      </c>
      <c r="K43" s="76" t="s">
        <v>27</v>
      </c>
      <c r="L43" s="76" t="s">
        <v>27</v>
      </c>
      <c r="M43" s="93">
        <v>6</v>
      </c>
      <c r="N43" s="93">
        <v>2</v>
      </c>
      <c r="O43" s="93">
        <f>M43*N43</f>
        <v>12</v>
      </c>
      <c r="P43" s="93" t="str">
        <f>IF(AND(O43&gt;=24,O43&lt;=40),"Muy Alto",IF(AND(20&gt;=O43,10&lt;=O43),"Alto",IF(AND(8&gt;=O43,6&lt;=O43),"Medio",IF(O43&lt;=4,"Bajo","-"))))</f>
        <v>Alto</v>
      </c>
      <c r="Q43" s="93">
        <v>25</v>
      </c>
      <c r="R43" s="93">
        <f>O43*Q43</f>
        <v>300</v>
      </c>
      <c r="S43" s="42" t="str">
        <f>IF(AND(R43&gt;=600,R43&lt;=4000),"I",IF(AND(500&gt;=R43,150&lt;=R43),"II",IF(AND(120&gt;=R43,40&lt;=R43),"III",IF(R43&lt;=20,"IV","-"))))</f>
        <v>II</v>
      </c>
      <c r="T43" s="93" t="str">
        <f>IF(R43&gt;=360,"No Aceptable","Aceptable")</f>
        <v>Aceptable</v>
      </c>
      <c r="U43" s="93">
        <v>4</v>
      </c>
      <c r="V43" s="43" t="s">
        <v>80</v>
      </c>
      <c r="W43" s="43" t="s">
        <v>80</v>
      </c>
      <c r="X43" s="43" t="s">
        <v>80</v>
      </c>
      <c r="Y43" s="142" t="s">
        <v>506</v>
      </c>
      <c r="Z43" s="43" t="s">
        <v>80</v>
      </c>
      <c r="AA43" s="93">
        <v>2</v>
      </c>
      <c r="AB43" s="93">
        <v>1</v>
      </c>
      <c r="AC43" s="93">
        <f>AA43*AB43</f>
        <v>2</v>
      </c>
      <c r="AD43" s="93" t="str">
        <f>IF(AND(AC43&gt;=24,AC43&lt;=40),"Muy Alto",IF(AND(20&gt;=AC43,10&lt;=AC43),"Alto",IF(AND(8&gt;=AC43,6&lt;=AC43),"Medio",IF(AC43&lt;=4,"Bajo","-"))))</f>
        <v>Bajo</v>
      </c>
      <c r="AE43" s="93">
        <v>10</v>
      </c>
      <c r="AF43" s="93">
        <f t="shared" si="20"/>
        <v>20</v>
      </c>
      <c r="AG43" s="93" t="str">
        <f>IF(AND(AF43&gt;=600,AF43&lt;=4000),"I",IF(AND(500&gt;=AF43,150&lt;=AF43),"II",IF(AND(120&gt;=AF43,40&lt;=AF43),"III",IF(AF43&lt;=20,"IV","-"))))</f>
        <v>IV</v>
      </c>
      <c r="AH43" s="93" t="str">
        <f>IF(AF43&gt;=360,"No Aceptable","Aceptable")</f>
        <v>Aceptable</v>
      </c>
      <c r="AI43" s="88" t="s">
        <v>252</v>
      </c>
      <c r="AJ43" s="135"/>
      <c r="AK43" s="136"/>
      <c r="AL43" s="136"/>
      <c r="AM43" s="132"/>
      <c r="AN43" s="133">
        <f t="shared" si="1"/>
        <v>0</v>
      </c>
      <c r="AO43" s="137"/>
      <c r="AP43" s="137"/>
    </row>
    <row r="44" spans="3:42" s="57" customFormat="1" ht="148.5" customHeight="1" x14ac:dyDescent="0.25">
      <c r="C44" s="176"/>
      <c r="D44" s="165"/>
      <c r="E44" s="165" t="s">
        <v>199</v>
      </c>
      <c r="F44" s="63" t="s">
        <v>82</v>
      </c>
      <c r="G44" s="35" t="s">
        <v>71</v>
      </c>
      <c r="H44" s="36" t="s">
        <v>250</v>
      </c>
      <c r="I44" s="36" t="s">
        <v>159</v>
      </c>
      <c r="J44" s="36" t="s">
        <v>27</v>
      </c>
      <c r="K44" s="36" t="s">
        <v>429</v>
      </c>
      <c r="L44" s="36" t="s">
        <v>83</v>
      </c>
      <c r="M44" s="37">
        <v>2</v>
      </c>
      <c r="N44" s="37">
        <v>2</v>
      </c>
      <c r="O44" s="37">
        <f t="shared" si="24"/>
        <v>4</v>
      </c>
      <c r="P44" s="37" t="str">
        <f t="shared" si="25"/>
        <v>Bajo</v>
      </c>
      <c r="Q44" s="37">
        <v>10</v>
      </c>
      <c r="R44" s="37">
        <f t="shared" si="26"/>
        <v>40</v>
      </c>
      <c r="S44" s="37" t="str">
        <f t="shared" si="27"/>
        <v>III</v>
      </c>
      <c r="T44" s="37" t="str">
        <f t="shared" si="28"/>
        <v>Aceptable</v>
      </c>
      <c r="U44" s="93">
        <v>4</v>
      </c>
      <c r="V44" s="43" t="s">
        <v>80</v>
      </c>
      <c r="W44" s="43" t="s">
        <v>80</v>
      </c>
      <c r="X44" s="43" t="s">
        <v>80</v>
      </c>
      <c r="Y44" s="93" t="s">
        <v>556</v>
      </c>
      <c r="Z44" s="101" t="s">
        <v>20</v>
      </c>
      <c r="AA44" s="37">
        <v>2</v>
      </c>
      <c r="AB44" s="37">
        <v>1</v>
      </c>
      <c r="AC44" s="37">
        <f t="shared" si="29"/>
        <v>2</v>
      </c>
      <c r="AD44" s="37" t="str">
        <f t="shared" si="30"/>
        <v>Bajo</v>
      </c>
      <c r="AE44" s="37">
        <v>10</v>
      </c>
      <c r="AF44" s="37">
        <f t="shared" si="20"/>
        <v>20</v>
      </c>
      <c r="AG44" s="36" t="str">
        <f t="shared" si="31"/>
        <v>IV</v>
      </c>
      <c r="AH44" s="36" t="str">
        <f t="shared" si="32"/>
        <v>Aceptable</v>
      </c>
      <c r="AI44" s="103"/>
      <c r="AJ44" s="135"/>
      <c r="AK44" s="136"/>
      <c r="AL44" s="136"/>
      <c r="AM44" s="132"/>
      <c r="AN44" s="133">
        <f t="shared" si="1"/>
        <v>0</v>
      </c>
      <c r="AO44" s="137"/>
      <c r="AP44" s="137"/>
    </row>
    <row r="45" spans="3:42" s="57" customFormat="1" ht="124.5" customHeight="1" x14ac:dyDescent="0.25">
      <c r="C45" s="176"/>
      <c r="D45" s="165"/>
      <c r="E45" s="165"/>
      <c r="F45" s="63" t="s">
        <v>82</v>
      </c>
      <c r="G45" s="96" t="s">
        <v>93</v>
      </c>
      <c r="H45" s="88" t="s">
        <v>427</v>
      </c>
      <c r="I45" s="36" t="s">
        <v>309</v>
      </c>
      <c r="J45" s="76" t="s">
        <v>27</v>
      </c>
      <c r="K45" s="76" t="s">
        <v>27</v>
      </c>
      <c r="L45" s="76" t="s">
        <v>27</v>
      </c>
      <c r="M45" s="93">
        <v>6</v>
      </c>
      <c r="N45" s="93">
        <v>2</v>
      </c>
      <c r="O45" s="93">
        <f t="shared" si="24"/>
        <v>12</v>
      </c>
      <c r="P45" s="93" t="str">
        <f t="shared" si="25"/>
        <v>Alto</v>
      </c>
      <c r="Q45" s="93">
        <v>25</v>
      </c>
      <c r="R45" s="93">
        <f t="shared" si="26"/>
        <v>300</v>
      </c>
      <c r="S45" s="42" t="str">
        <f t="shared" si="27"/>
        <v>II</v>
      </c>
      <c r="T45" s="93" t="str">
        <f t="shared" si="28"/>
        <v>Aceptable</v>
      </c>
      <c r="U45" s="93">
        <v>3</v>
      </c>
      <c r="V45" s="43" t="s">
        <v>80</v>
      </c>
      <c r="W45" s="43" t="s">
        <v>80</v>
      </c>
      <c r="X45" s="43" t="s">
        <v>80</v>
      </c>
      <c r="Y45" s="123" t="s">
        <v>506</v>
      </c>
      <c r="Z45" s="43" t="s">
        <v>80</v>
      </c>
      <c r="AA45" s="93">
        <v>2</v>
      </c>
      <c r="AB45" s="93">
        <v>1</v>
      </c>
      <c r="AC45" s="93">
        <f t="shared" si="29"/>
        <v>2</v>
      </c>
      <c r="AD45" s="93" t="str">
        <f t="shared" si="30"/>
        <v>Bajo</v>
      </c>
      <c r="AE45" s="93">
        <v>10</v>
      </c>
      <c r="AF45" s="93">
        <f t="shared" si="20"/>
        <v>20</v>
      </c>
      <c r="AG45" s="93" t="str">
        <f t="shared" si="31"/>
        <v>IV</v>
      </c>
      <c r="AH45" s="93" t="str">
        <f t="shared" si="32"/>
        <v>Aceptable</v>
      </c>
      <c r="AI45" s="88" t="s">
        <v>252</v>
      </c>
      <c r="AJ45" s="135"/>
      <c r="AK45" s="136"/>
      <c r="AL45" s="136"/>
      <c r="AM45" s="132"/>
      <c r="AN45" s="133">
        <f t="shared" si="1"/>
        <v>0</v>
      </c>
      <c r="AO45" s="137"/>
      <c r="AP45" s="137"/>
    </row>
    <row r="46" spans="3:42" s="57" customFormat="1" ht="117.6" customHeight="1" x14ac:dyDescent="0.25">
      <c r="C46" s="176"/>
      <c r="D46" s="165"/>
      <c r="E46" s="165" t="s">
        <v>416</v>
      </c>
      <c r="F46" s="63" t="s">
        <v>82</v>
      </c>
      <c r="G46" s="35" t="s">
        <v>98</v>
      </c>
      <c r="H46" s="36" t="s">
        <v>422</v>
      </c>
      <c r="I46" s="36" t="s">
        <v>159</v>
      </c>
      <c r="J46" s="36" t="s">
        <v>27</v>
      </c>
      <c r="K46" s="36" t="s">
        <v>423</v>
      </c>
      <c r="L46" s="36" t="s">
        <v>83</v>
      </c>
      <c r="M46" s="37">
        <v>2</v>
      </c>
      <c r="N46" s="37">
        <v>1</v>
      </c>
      <c r="O46" s="37">
        <f>M46*N46</f>
        <v>2</v>
      </c>
      <c r="P46" s="37" t="str">
        <f>IF(AND(O46&gt;=24,O46&lt;=40),"Muy Alto",IF(AND(20&gt;=O46,10&lt;=O46),"Alto",IF(AND(8&gt;=O46,6&lt;=O46),"Medio",IF(O46&lt;=4,"Bajo","-"))))</f>
        <v>Bajo</v>
      </c>
      <c r="Q46" s="37">
        <v>10</v>
      </c>
      <c r="R46" s="37">
        <f>O46*Q46</f>
        <v>20</v>
      </c>
      <c r="S46" s="37" t="str">
        <f>IF(AND(R46&gt;=600,R46&lt;=4000),"I",IF(AND(500&gt;=R46,150&lt;=R46),"II",IF(AND(120&gt;=R46,40&lt;=R46),"III",IF(R46&lt;=20,"IV","-"))))</f>
        <v>IV</v>
      </c>
      <c r="T46" s="37" t="str">
        <f>IF(R46&gt;=360,"No Aceptable","Aceptable")</f>
        <v>Aceptable</v>
      </c>
      <c r="U46" s="93">
        <v>4</v>
      </c>
      <c r="V46" s="43" t="s">
        <v>80</v>
      </c>
      <c r="W46" s="43" t="s">
        <v>80</v>
      </c>
      <c r="X46" s="43" t="s">
        <v>80</v>
      </c>
      <c r="Y46" s="93" t="s">
        <v>496</v>
      </c>
      <c r="Z46" s="101" t="s">
        <v>80</v>
      </c>
      <c r="AA46" s="37">
        <v>2</v>
      </c>
      <c r="AB46" s="37">
        <v>1</v>
      </c>
      <c r="AC46" s="37">
        <f>AA46*AB46</f>
        <v>2</v>
      </c>
      <c r="AD46" s="37" t="str">
        <f>IF(AND(AC46&gt;=24,AC46&lt;=40),"Muy Alto",IF(AND(20&gt;=AC46,10&lt;=AC46),"Alto",IF(AND(8&gt;=AC46,6&lt;=AC46),"Medio",IF(AC46&lt;=4,"Bajo","-"))))</f>
        <v>Bajo</v>
      </c>
      <c r="AE46" s="37">
        <v>10</v>
      </c>
      <c r="AF46" s="37">
        <f t="shared" si="20"/>
        <v>20</v>
      </c>
      <c r="AG46" s="36" t="str">
        <f>IF(AND(AF46&gt;=600,AF46&lt;=4000),"I",IF(AND(500&gt;=AF46,150&lt;=AF46),"II",IF(AND(120&gt;=AF46,40&lt;=AF46),"III",IF(AF46&lt;=20,"IV","-"))))</f>
        <v>IV</v>
      </c>
      <c r="AH46" s="36" t="str">
        <f>IF(AF46&gt;=360,"No Aceptable","Aceptable")</f>
        <v>Aceptable</v>
      </c>
      <c r="AI46" s="81" t="s">
        <v>424</v>
      </c>
      <c r="AJ46" s="135"/>
      <c r="AK46" s="136"/>
      <c r="AL46" s="136"/>
      <c r="AM46" s="132"/>
      <c r="AN46" s="133">
        <f t="shared" si="1"/>
        <v>0</v>
      </c>
      <c r="AO46" s="137"/>
      <c r="AP46" s="137"/>
    </row>
    <row r="47" spans="3:42" s="57" customFormat="1" ht="98.45" customHeight="1" x14ac:dyDescent="0.25">
      <c r="C47" s="176"/>
      <c r="D47" s="165"/>
      <c r="E47" s="165"/>
      <c r="F47" s="95" t="s">
        <v>82</v>
      </c>
      <c r="G47" s="35" t="s">
        <v>71</v>
      </c>
      <c r="H47" s="36" t="s">
        <v>154</v>
      </c>
      <c r="I47" s="36" t="s">
        <v>155</v>
      </c>
      <c r="J47" s="36" t="s">
        <v>27</v>
      </c>
      <c r="K47" s="36" t="s">
        <v>153</v>
      </c>
      <c r="L47" s="36" t="s">
        <v>156</v>
      </c>
      <c r="M47" s="37">
        <v>2</v>
      </c>
      <c r="N47" s="37">
        <v>2</v>
      </c>
      <c r="O47" s="37">
        <f t="shared" si="24"/>
        <v>4</v>
      </c>
      <c r="P47" s="37" t="str">
        <f t="shared" si="25"/>
        <v>Bajo</v>
      </c>
      <c r="Q47" s="37">
        <v>25</v>
      </c>
      <c r="R47" s="37">
        <f t="shared" si="26"/>
        <v>100</v>
      </c>
      <c r="S47" s="37" t="str">
        <f t="shared" si="27"/>
        <v>III</v>
      </c>
      <c r="T47" s="37" t="str">
        <f t="shared" si="28"/>
        <v>Aceptable</v>
      </c>
      <c r="U47" s="102">
        <v>48</v>
      </c>
      <c r="V47" s="43" t="s">
        <v>80</v>
      </c>
      <c r="W47" s="43" t="s">
        <v>80</v>
      </c>
      <c r="X47" s="43" t="s">
        <v>80</v>
      </c>
      <c r="Y47" s="93" t="s">
        <v>512</v>
      </c>
      <c r="Z47" s="101" t="s">
        <v>80</v>
      </c>
      <c r="AA47" s="37">
        <v>0</v>
      </c>
      <c r="AB47" s="37">
        <v>2</v>
      </c>
      <c r="AC47" s="37">
        <f t="shared" si="29"/>
        <v>0</v>
      </c>
      <c r="AD47" s="37" t="str">
        <f t="shared" si="30"/>
        <v>Bajo</v>
      </c>
      <c r="AE47" s="37">
        <v>25</v>
      </c>
      <c r="AF47" s="37">
        <f t="shared" si="20"/>
        <v>0</v>
      </c>
      <c r="AG47" s="36" t="str">
        <f t="shared" si="31"/>
        <v>IV</v>
      </c>
      <c r="AH47" s="36" t="str">
        <f t="shared" si="32"/>
        <v>Aceptable</v>
      </c>
      <c r="AI47" s="103"/>
      <c r="AJ47" s="135"/>
      <c r="AK47" s="136"/>
      <c r="AL47" s="136"/>
      <c r="AM47" s="132"/>
      <c r="AN47" s="133">
        <f t="shared" si="1"/>
        <v>0</v>
      </c>
      <c r="AO47" s="137"/>
      <c r="AP47" s="137"/>
    </row>
    <row r="48" spans="3:42" s="57" customFormat="1" ht="72.75" customHeight="1" x14ac:dyDescent="0.25">
      <c r="C48" s="176"/>
      <c r="D48" s="165"/>
      <c r="E48" s="87" t="s">
        <v>417</v>
      </c>
      <c r="F48" s="63" t="s">
        <v>82</v>
      </c>
      <c r="G48" s="96" t="s">
        <v>93</v>
      </c>
      <c r="H48" s="88" t="s">
        <v>426</v>
      </c>
      <c r="I48" s="36" t="s">
        <v>309</v>
      </c>
      <c r="J48" s="76" t="s">
        <v>27</v>
      </c>
      <c r="K48" s="76" t="s">
        <v>27</v>
      </c>
      <c r="L48" s="76" t="s">
        <v>27</v>
      </c>
      <c r="M48" s="93">
        <v>6</v>
      </c>
      <c r="N48" s="93">
        <v>2</v>
      </c>
      <c r="O48" s="93">
        <f>M48*N48</f>
        <v>12</v>
      </c>
      <c r="P48" s="93" t="str">
        <f>IF(AND(O48&gt;=24,O48&lt;=40),"Muy Alto",IF(AND(20&gt;=O48,10&lt;=O48),"Alto",IF(AND(8&gt;=O48,6&lt;=O48),"Medio",IF(O48&lt;=4,"Bajo","-"))))</f>
        <v>Alto</v>
      </c>
      <c r="Q48" s="93">
        <v>25</v>
      </c>
      <c r="R48" s="93">
        <f>O48*Q48</f>
        <v>300</v>
      </c>
      <c r="S48" s="42" t="str">
        <f>IF(AND(R48&gt;=600,R48&lt;=4000),"I",IF(AND(500&gt;=R48,150&lt;=R48),"II",IF(AND(120&gt;=R48,40&lt;=R48),"III",IF(R48&lt;=20,"IV","-"))))</f>
        <v>II</v>
      </c>
      <c r="T48" s="93" t="str">
        <f>IF(R48&gt;=360,"No Aceptable","Aceptable")</f>
        <v>Aceptable</v>
      </c>
      <c r="U48" s="93">
        <v>3</v>
      </c>
      <c r="V48" s="43" t="s">
        <v>80</v>
      </c>
      <c r="W48" s="43" t="s">
        <v>80</v>
      </c>
      <c r="X48" s="43" t="s">
        <v>80</v>
      </c>
      <c r="Y48" s="123" t="s">
        <v>506</v>
      </c>
      <c r="Z48" s="43" t="s">
        <v>80</v>
      </c>
      <c r="AA48" s="93">
        <v>2</v>
      </c>
      <c r="AB48" s="93">
        <v>1</v>
      </c>
      <c r="AC48" s="93">
        <f>AA48*AB48</f>
        <v>2</v>
      </c>
      <c r="AD48" s="93" t="str">
        <f>IF(AND(AC48&gt;=24,AC48&lt;=40),"Muy Alto",IF(AND(20&gt;=AC48,10&lt;=AC48),"Alto",IF(AND(8&gt;=AC48,6&lt;=AC48),"Medio",IF(AC48&lt;=4,"Bajo","-"))))</f>
        <v>Bajo</v>
      </c>
      <c r="AE48" s="93">
        <v>10</v>
      </c>
      <c r="AF48" s="93">
        <f t="shared" si="20"/>
        <v>20</v>
      </c>
      <c r="AG48" s="93" t="str">
        <f>IF(AND(AF48&gt;=600,AF48&lt;=4000),"I",IF(AND(500&gt;=AF48,150&lt;=AF48),"II",IF(AND(120&gt;=AF48,40&lt;=AF48),"III",IF(AF48&lt;=20,"IV","-"))))</f>
        <v>IV</v>
      </c>
      <c r="AH48" s="93" t="str">
        <f>IF(AF48&gt;=360,"No Aceptable","Aceptable")</f>
        <v>Aceptable</v>
      </c>
      <c r="AI48" s="81" t="s">
        <v>425</v>
      </c>
      <c r="AJ48" s="135"/>
      <c r="AK48" s="136"/>
      <c r="AL48" s="136"/>
      <c r="AM48" s="132"/>
      <c r="AN48" s="133">
        <f t="shared" si="1"/>
        <v>0</v>
      </c>
      <c r="AO48" s="137"/>
      <c r="AP48" s="137"/>
    </row>
    <row r="49" spans="3:42" s="57" customFormat="1" ht="103.5" customHeight="1" x14ac:dyDescent="0.25">
      <c r="C49" s="176"/>
      <c r="D49" s="165"/>
      <c r="E49" s="99" t="s">
        <v>418</v>
      </c>
      <c r="F49" s="63" t="s">
        <v>82</v>
      </c>
      <c r="G49" s="96" t="s">
        <v>93</v>
      </c>
      <c r="H49" s="88" t="s">
        <v>421</v>
      </c>
      <c r="I49" s="36" t="s">
        <v>309</v>
      </c>
      <c r="J49" s="76" t="s">
        <v>27</v>
      </c>
      <c r="K49" s="76" t="s">
        <v>27</v>
      </c>
      <c r="L49" s="76" t="s">
        <v>27</v>
      </c>
      <c r="M49" s="93">
        <v>6</v>
      </c>
      <c r="N49" s="93">
        <v>2</v>
      </c>
      <c r="O49" s="93">
        <f>M49*N49</f>
        <v>12</v>
      </c>
      <c r="P49" s="93" t="str">
        <f>IF(AND(O49&gt;=24,O49&lt;=40),"Muy Alto",IF(AND(20&gt;=O49,10&lt;=O49),"Alto",IF(AND(8&gt;=O49,6&lt;=O49),"Medio",IF(O49&lt;=4,"Bajo","-"))))</f>
        <v>Alto</v>
      </c>
      <c r="Q49" s="93">
        <v>25</v>
      </c>
      <c r="R49" s="93">
        <f>O49*Q49</f>
        <v>300</v>
      </c>
      <c r="S49" s="42" t="str">
        <f>IF(AND(R49&gt;=600,R49&lt;=4000),"I",IF(AND(500&gt;=R49,150&lt;=R49),"II",IF(AND(120&gt;=R49,40&lt;=R49),"III",IF(R49&lt;=20,"IV","-"))))</f>
        <v>II</v>
      </c>
      <c r="T49" s="93" t="str">
        <f>IF(R49&gt;=360,"No Aceptable","Aceptable")</f>
        <v>Aceptable</v>
      </c>
      <c r="U49" s="93">
        <v>3</v>
      </c>
      <c r="V49" s="43" t="s">
        <v>80</v>
      </c>
      <c r="W49" s="43" t="s">
        <v>80</v>
      </c>
      <c r="X49" s="43" t="s">
        <v>80</v>
      </c>
      <c r="Y49" s="123" t="s">
        <v>506</v>
      </c>
      <c r="Z49" s="43" t="s">
        <v>80</v>
      </c>
      <c r="AA49" s="93">
        <v>2</v>
      </c>
      <c r="AB49" s="93">
        <v>1</v>
      </c>
      <c r="AC49" s="93">
        <f>AA49*AB49</f>
        <v>2</v>
      </c>
      <c r="AD49" s="93" t="str">
        <f>IF(AND(AC49&gt;=24,AC49&lt;=40),"Muy Alto",IF(AND(20&gt;=AC49,10&lt;=AC49),"Alto",IF(AND(8&gt;=AC49,6&lt;=AC49),"Medio",IF(AC49&lt;=4,"Bajo","-"))))</f>
        <v>Bajo</v>
      </c>
      <c r="AE49" s="93">
        <v>10</v>
      </c>
      <c r="AF49" s="93">
        <f t="shared" si="20"/>
        <v>20</v>
      </c>
      <c r="AG49" s="93" t="str">
        <f>IF(AND(AF49&gt;=600,AF49&lt;=4000),"I",IF(AND(500&gt;=AF49,150&lt;=AF49),"II",IF(AND(120&gt;=AF49,40&lt;=AF49),"III",IF(AF49&lt;=20,"IV","-"))))</f>
        <v>IV</v>
      </c>
      <c r="AH49" s="93" t="str">
        <f>IF(AF49&gt;=360,"No Aceptable","Aceptable")</f>
        <v>Aceptable</v>
      </c>
      <c r="AI49" s="81" t="s">
        <v>425</v>
      </c>
      <c r="AJ49" s="135"/>
      <c r="AK49" s="136"/>
      <c r="AL49" s="136"/>
      <c r="AM49" s="132"/>
      <c r="AN49" s="133">
        <f t="shared" si="1"/>
        <v>0</v>
      </c>
      <c r="AO49" s="137"/>
      <c r="AP49" s="137"/>
    </row>
    <row r="50" spans="3:42" s="57" customFormat="1" ht="82.5" x14ac:dyDescent="0.25">
      <c r="C50" s="172" t="s">
        <v>467</v>
      </c>
      <c r="D50" s="165" t="s">
        <v>406</v>
      </c>
      <c r="E50" s="87" t="s">
        <v>407</v>
      </c>
      <c r="F50" s="63" t="s">
        <v>148</v>
      </c>
      <c r="G50" s="35" t="s">
        <v>59</v>
      </c>
      <c r="H50" s="88" t="s">
        <v>408</v>
      </c>
      <c r="I50" s="88" t="s">
        <v>79</v>
      </c>
      <c r="J50" s="76" t="s">
        <v>27</v>
      </c>
      <c r="K50" s="76" t="s">
        <v>119</v>
      </c>
      <c r="L50" s="76" t="s">
        <v>325</v>
      </c>
      <c r="M50" s="93">
        <v>2</v>
      </c>
      <c r="N50" s="93">
        <v>2</v>
      </c>
      <c r="O50" s="93">
        <f>M50*N50</f>
        <v>4</v>
      </c>
      <c r="P50" s="93" t="str">
        <f>IF(AND(O50&gt;=24,O50&lt;=40),"Muy Alto",IF(AND(20&gt;=O50,10&lt;=O50),"Alto",IF(AND(8&gt;=O50,6&lt;=O50),"Medio",IF(O50&lt;=4,"Bajo","-"))))</f>
        <v>Bajo</v>
      </c>
      <c r="Q50" s="93">
        <v>25</v>
      </c>
      <c r="R50" s="93">
        <f>O50*Q50</f>
        <v>100</v>
      </c>
      <c r="S50" s="42" t="str">
        <f>IF(AND(R50&gt;=600,R50&lt;=4000),"I",IF(AND(500&gt;=R50,150&lt;=R50),"II",IF(AND(120&gt;=R50,40&lt;=R50),"III",IF(R50&lt;=20,"IV","-"))))</f>
        <v>III</v>
      </c>
      <c r="T50" s="93" t="str">
        <f>IF(R50&gt;=360,"No Aceptable","Aceptable")</f>
        <v>Aceptable</v>
      </c>
      <c r="U50" s="93">
        <v>8</v>
      </c>
      <c r="V50" s="43" t="s">
        <v>80</v>
      </c>
      <c r="W50" s="43" t="s">
        <v>80</v>
      </c>
      <c r="X50" s="43" t="s">
        <v>182</v>
      </c>
      <c r="Y50" s="88" t="s">
        <v>495</v>
      </c>
      <c r="Z50" s="43" t="s">
        <v>80</v>
      </c>
      <c r="AA50" s="93">
        <v>2</v>
      </c>
      <c r="AB50" s="93">
        <f>N50</f>
        <v>2</v>
      </c>
      <c r="AC50" s="93">
        <f>AA50*AB50</f>
        <v>4</v>
      </c>
      <c r="AD50" s="93" t="str">
        <f>IF(AND(AC50&gt;=24,AC50&lt;=40),"Muy Alto",IF(AND(20&gt;=AC50,10&lt;=AC50),"Alto",IF(AND(8&gt;=AC50,6&lt;=AC50),"Medio",IF(AC50&lt;=4,"Bajo","-"))))</f>
        <v>Bajo</v>
      </c>
      <c r="AE50" s="93">
        <v>10</v>
      </c>
      <c r="AF50" s="93">
        <f t="shared" si="20"/>
        <v>40</v>
      </c>
      <c r="AG50" s="93" t="str">
        <f>IF(AND(AF50&gt;=600,AF50&lt;=4000),"I",IF(AND(500&gt;=AF50,150&lt;=AF50),"II",IF(AND(120&gt;=AF50,40&lt;=AF50),"III",IF(AF50&lt;=20,"IV","-"))))</f>
        <v>III</v>
      </c>
      <c r="AH50" s="93" t="str">
        <f>IF(AF50&gt;=360,"No Aceptable","Aceptable")</f>
        <v>Aceptable</v>
      </c>
      <c r="AI50" s="184" t="s">
        <v>468</v>
      </c>
      <c r="AJ50" s="135"/>
      <c r="AK50" s="136"/>
      <c r="AL50" s="136"/>
      <c r="AM50" s="132"/>
      <c r="AN50" s="133">
        <f t="shared" si="1"/>
        <v>0</v>
      </c>
      <c r="AO50" s="137"/>
      <c r="AP50" s="137"/>
    </row>
    <row r="51" spans="3:42" s="57" customFormat="1" ht="161.1" customHeight="1" x14ac:dyDescent="0.25">
      <c r="C51" s="172"/>
      <c r="D51" s="165"/>
      <c r="E51" s="87" t="s">
        <v>377</v>
      </c>
      <c r="F51" s="63" t="s">
        <v>148</v>
      </c>
      <c r="G51" s="35" t="s">
        <v>46</v>
      </c>
      <c r="H51" s="88" t="s">
        <v>369</v>
      </c>
      <c r="I51" s="88" t="s">
        <v>354</v>
      </c>
      <c r="J51" s="76" t="s">
        <v>27</v>
      </c>
      <c r="K51" s="76" t="s">
        <v>27</v>
      </c>
      <c r="L51" s="76" t="s">
        <v>27</v>
      </c>
      <c r="M51" s="93">
        <v>6</v>
      </c>
      <c r="N51" s="93">
        <v>2</v>
      </c>
      <c r="O51" s="93">
        <f>M51*N51</f>
        <v>12</v>
      </c>
      <c r="P51" s="93" t="str">
        <f>IF(AND(O51&gt;=24,O51&lt;=40),"Muy Alto",IF(AND(20&gt;=O51,10&lt;=O51),"Alto",IF(AND(8&gt;=O51,6&lt;=O51),"Medio",IF(O51&lt;=4,"Bajo","-"))))</f>
        <v>Alto</v>
      </c>
      <c r="Q51" s="93">
        <v>25</v>
      </c>
      <c r="R51" s="93">
        <f>O51*Q51</f>
        <v>300</v>
      </c>
      <c r="S51" s="42" t="str">
        <f>IF(AND(R51&gt;=600,R51&lt;=4000),"I",IF(AND(500&gt;=R51,150&lt;=R51),"II",IF(AND(120&gt;=R51,40&lt;=R51),"III",IF(R51&lt;=20,"IV","-"))))</f>
        <v>II</v>
      </c>
      <c r="T51" s="93" t="str">
        <f>IF(R51&gt;=360,"No Aceptable","Aceptable")</f>
        <v>Aceptable</v>
      </c>
      <c r="U51" s="93">
        <v>30</v>
      </c>
      <c r="V51" s="36" t="s">
        <v>430</v>
      </c>
      <c r="W51" s="93" t="s">
        <v>371</v>
      </c>
      <c r="X51" s="43"/>
      <c r="Y51" s="122" t="s">
        <v>491</v>
      </c>
      <c r="Z51" s="43" t="s">
        <v>358</v>
      </c>
      <c r="AA51" s="93">
        <v>2</v>
      </c>
      <c r="AB51" s="43">
        <v>2</v>
      </c>
      <c r="AC51" s="93">
        <f>AA51*AB51</f>
        <v>4</v>
      </c>
      <c r="AD51" s="93" t="str">
        <f>IF(AND(AC51&gt;=24,AC51&lt;=40),"Muy Alto",IF(AND(20&gt;=AC51,10&lt;=AC51),"Alto",IF(AND(8&gt;=AC51,6&lt;=AC51),"Medio",IF(AC51&lt;=4,"Bajo","-"))))</f>
        <v>Bajo</v>
      </c>
      <c r="AE51" s="93">
        <v>10</v>
      </c>
      <c r="AF51" s="93">
        <f t="shared" si="20"/>
        <v>40</v>
      </c>
      <c r="AG51" s="93" t="str">
        <f>IF(AND(AF51&gt;=600,AF51&lt;=4000),"I",IF(AND(500&gt;=AF51,150&lt;=AF51),"II",IF(AND(120&gt;=AF51,40&lt;=AF51),"III",IF(AF51&lt;=20,"IV","-"))))</f>
        <v>III</v>
      </c>
      <c r="AH51" s="93" t="str">
        <f>IF(AF51&gt;=360,"No Aceptable","Aceptable")</f>
        <v>Aceptable</v>
      </c>
      <c r="AI51" s="185"/>
      <c r="AJ51" s="135"/>
      <c r="AK51" s="136"/>
      <c r="AL51" s="136"/>
      <c r="AM51" s="132"/>
      <c r="AN51" s="133">
        <f t="shared" si="1"/>
        <v>0</v>
      </c>
      <c r="AO51" s="137"/>
      <c r="AP51" s="137"/>
    </row>
    <row r="52" spans="3:42" s="57" customFormat="1" x14ac:dyDescent="0.25">
      <c r="G52" s="58"/>
      <c r="M52" s="65"/>
      <c r="N52" s="65"/>
      <c r="Q52" s="65"/>
      <c r="R52" s="65"/>
      <c r="AI52" s="97"/>
    </row>
    <row r="53" spans="3:42" s="57" customFormat="1" x14ac:dyDescent="0.25">
      <c r="G53" s="58"/>
      <c r="M53" s="65"/>
      <c r="N53" s="65"/>
      <c r="Q53" s="65"/>
      <c r="R53" s="65"/>
      <c r="AI53" s="97"/>
    </row>
    <row r="54" spans="3:42" s="57" customFormat="1" x14ac:dyDescent="0.25">
      <c r="G54" s="58"/>
      <c r="M54" s="65"/>
      <c r="N54" s="65"/>
      <c r="Q54" s="65"/>
      <c r="R54" s="65"/>
      <c r="AI54" s="97"/>
    </row>
  </sheetData>
  <sheetProtection selectLockedCells="1" selectUnlockedCells="1"/>
  <autoFilter ref="G7:G51"/>
  <mergeCells count="52">
    <mergeCell ref="AP3:AP5"/>
    <mergeCell ref="AI50:AI51"/>
    <mergeCell ref="C3:E5"/>
    <mergeCell ref="C6:C7"/>
    <mergeCell ref="D6:D7"/>
    <mergeCell ref="E6:E7"/>
    <mergeCell ref="F6:F7"/>
    <mergeCell ref="G6:H6"/>
    <mergeCell ref="J6:L6"/>
    <mergeCell ref="M6:S6"/>
    <mergeCell ref="T6:T7"/>
    <mergeCell ref="V6:Z6"/>
    <mergeCell ref="AA6:AG6"/>
    <mergeCell ref="F3:AO5"/>
    <mergeCell ref="C50:C51"/>
    <mergeCell ref="D50:D51"/>
    <mergeCell ref="E46:E47"/>
    <mergeCell ref="E44:E45"/>
    <mergeCell ref="C20:C26"/>
    <mergeCell ref="C27:C34"/>
    <mergeCell ref="E13:E23"/>
    <mergeCell ref="E25:E26"/>
    <mergeCell ref="D31:D32"/>
    <mergeCell ref="D20:D23"/>
    <mergeCell ref="D33:D34"/>
    <mergeCell ref="E37:E41"/>
    <mergeCell ref="C35:C41"/>
    <mergeCell ref="E27:E30"/>
    <mergeCell ref="D24:D26"/>
    <mergeCell ref="D27:D30"/>
    <mergeCell ref="AJ6:AN6"/>
    <mergeCell ref="AI6:AI7"/>
    <mergeCell ref="I6:I7"/>
    <mergeCell ref="AI14:AI15"/>
    <mergeCell ref="Y16:Y17"/>
    <mergeCell ref="Y11:Y12"/>
    <mergeCell ref="AI11:AI12"/>
    <mergeCell ref="AO6:AP6"/>
    <mergeCell ref="C42:C49"/>
    <mergeCell ref="D42:D49"/>
    <mergeCell ref="E10:E12"/>
    <mergeCell ref="F13:F23"/>
    <mergeCell ref="F25:F26"/>
    <mergeCell ref="F27:F30"/>
    <mergeCell ref="D35:D36"/>
    <mergeCell ref="F8:F9"/>
    <mergeCell ref="AI8:AI9"/>
    <mergeCell ref="C8:C19"/>
    <mergeCell ref="D8:D19"/>
    <mergeCell ref="F10:F12"/>
    <mergeCell ref="E8:E9"/>
    <mergeCell ref="D37:D41"/>
  </mergeCells>
  <conditionalFormatting sqref="AG6 S6 AG37 S37 AG14:AG21 S14:S21 S10 S8">
    <cfRule type="containsText" dxfId="647" priority="377" operator="containsText" text="IV">
      <formula>NOT(ISERROR(SEARCH("IV",S6)))</formula>
    </cfRule>
    <cfRule type="containsText" dxfId="646" priority="378" operator="containsText" text="III">
      <formula>NOT(ISERROR(SEARCH("III",S6)))</formula>
    </cfRule>
    <cfRule type="containsText" dxfId="645" priority="379" operator="containsText" text="II">
      <formula>NOT(ISERROR(SEARCH("II",S6)))</formula>
    </cfRule>
    <cfRule type="containsText" dxfId="644" priority="380" operator="containsText" text="I">
      <formula>NOT(ISERROR(SEARCH("I",S6)))</formula>
    </cfRule>
  </conditionalFormatting>
  <conditionalFormatting sqref="S22">
    <cfRule type="containsText" dxfId="643" priority="373" operator="containsText" text="IV">
      <formula>NOT(ISERROR(SEARCH("IV",S22)))</formula>
    </cfRule>
    <cfRule type="containsText" dxfId="642" priority="374" operator="containsText" text="III">
      <formula>NOT(ISERROR(SEARCH("III",S22)))</formula>
    </cfRule>
    <cfRule type="containsText" dxfId="641" priority="375" operator="containsText" text="II">
      <formula>NOT(ISERROR(SEARCH("II",S22)))</formula>
    </cfRule>
    <cfRule type="containsText" dxfId="640" priority="376" operator="containsText" text="I">
      <formula>NOT(ISERROR(SEARCH("I",S22)))</formula>
    </cfRule>
  </conditionalFormatting>
  <conditionalFormatting sqref="S40">
    <cfRule type="containsText" dxfId="639" priority="369" operator="containsText" text="IV">
      <formula>NOT(ISERROR(SEARCH("IV",S40)))</formula>
    </cfRule>
    <cfRule type="containsText" dxfId="638" priority="370" operator="containsText" text="III">
      <formula>NOT(ISERROR(SEARCH("III",S40)))</formula>
    </cfRule>
    <cfRule type="containsText" dxfId="637" priority="371" operator="containsText" text="II">
      <formula>NOT(ISERROR(SEARCH("II",S40)))</formula>
    </cfRule>
    <cfRule type="containsText" dxfId="636" priority="372" operator="containsText" text="I">
      <formula>NOT(ISERROR(SEARCH("I",S40)))</formula>
    </cfRule>
  </conditionalFormatting>
  <conditionalFormatting sqref="S23">
    <cfRule type="containsText" dxfId="635" priority="365" operator="containsText" text="IV">
      <formula>NOT(ISERROR(SEARCH("IV",S23)))</formula>
    </cfRule>
    <cfRule type="containsText" dxfId="634" priority="366" operator="containsText" text="III">
      <formula>NOT(ISERROR(SEARCH("III",S23)))</formula>
    </cfRule>
    <cfRule type="containsText" dxfId="633" priority="367" operator="containsText" text="II">
      <formula>NOT(ISERROR(SEARCH("II",S23)))</formula>
    </cfRule>
    <cfRule type="containsText" dxfId="632" priority="368" operator="containsText" text="I">
      <formula>NOT(ISERROR(SEARCH("I",S23)))</formula>
    </cfRule>
  </conditionalFormatting>
  <conditionalFormatting sqref="S24">
    <cfRule type="containsText" dxfId="631" priority="361" operator="containsText" text="IV">
      <formula>NOT(ISERROR(SEARCH("IV",S24)))</formula>
    </cfRule>
    <cfRule type="containsText" dxfId="630" priority="362" operator="containsText" text="III">
      <formula>NOT(ISERROR(SEARCH("III",S24)))</formula>
    </cfRule>
    <cfRule type="containsText" dxfId="629" priority="363" operator="containsText" text="II">
      <formula>NOT(ISERROR(SEARCH("II",S24)))</formula>
    </cfRule>
    <cfRule type="containsText" dxfId="628" priority="364" operator="containsText" text="I">
      <formula>NOT(ISERROR(SEARCH("I",S24)))</formula>
    </cfRule>
  </conditionalFormatting>
  <conditionalFormatting sqref="AG22">
    <cfRule type="containsText" dxfId="627" priority="357" operator="containsText" text="IV">
      <formula>NOT(ISERROR(SEARCH("IV",AG22)))</formula>
    </cfRule>
    <cfRule type="containsText" dxfId="626" priority="358" operator="containsText" text="III">
      <formula>NOT(ISERROR(SEARCH("III",AG22)))</formula>
    </cfRule>
    <cfRule type="containsText" dxfId="625" priority="359" operator="containsText" text="II">
      <formula>NOT(ISERROR(SEARCH("II",AG22)))</formula>
    </cfRule>
    <cfRule type="containsText" dxfId="624" priority="360" operator="containsText" text="I">
      <formula>NOT(ISERROR(SEARCH("I",AG22)))</formula>
    </cfRule>
  </conditionalFormatting>
  <conditionalFormatting sqref="AG40">
    <cfRule type="containsText" dxfId="623" priority="353" operator="containsText" text="IV">
      <formula>NOT(ISERROR(SEARCH("IV",AG40)))</formula>
    </cfRule>
    <cfRule type="containsText" dxfId="622" priority="354" operator="containsText" text="III">
      <formula>NOT(ISERROR(SEARCH("III",AG40)))</formula>
    </cfRule>
    <cfRule type="containsText" dxfId="621" priority="355" operator="containsText" text="II">
      <formula>NOT(ISERROR(SEARCH("II",AG40)))</formula>
    </cfRule>
    <cfRule type="containsText" dxfId="620" priority="356" operator="containsText" text="I">
      <formula>NOT(ISERROR(SEARCH("I",AG40)))</formula>
    </cfRule>
  </conditionalFormatting>
  <conditionalFormatting sqref="AG24">
    <cfRule type="containsText" dxfId="619" priority="349" operator="containsText" text="IV">
      <formula>NOT(ISERROR(SEARCH("IV",AG24)))</formula>
    </cfRule>
    <cfRule type="containsText" dxfId="618" priority="350" operator="containsText" text="III">
      <formula>NOT(ISERROR(SEARCH("III",AG24)))</formula>
    </cfRule>
    <cfRule type="containsText" dxfId="617" priority="351" operator="containsText" text="II">
      <formula>NOT(ISERROR(SEARCH("II",AG24)))</formula>
    </cfRule>
    <cfRule type="containsText" dxfId="616" priority="352" operator="containsText" text="I">
      <formula>NOT(ISERROR(SEARCH("I",AG24)))</formula>
    </cfRule>
  </conditionalFormatting>
  <conditionalFormatting sqref="AG23">
    <cfRule type="containsText" dxfId="615" priority="345" operator="containsText" text="IV">
      <formula>NOT(ISERROR(SEARCH("IV",AG23)))</formula>
    </cfRule>
    <cfRule type="containsText" dxfId="614" priority="346" operator="containsText" text="III">
      <formula>NOT(ISERROR(SEARCH("III",AG23)))</formula>
    </cfRule>
    <cfRule type="containsText" dxfId="613" priority="347" operator="containsText" text="II">
      <formula>NOT(ISERROR(SEARCH("II",AG23)))</formula>
    </cfRule>
    <cfRule type="containsText" dxfId="612" priority="348" operator="containsText" text="I">
      <formula>NOT(ISERROR(SEARCH("I",AG23)))</formula>
    </cfRule>
  </conditionalFormatting>
  <conditionalFormatting sqref="AG9 S9">
    <cfRule type="containsText" dxfId="611" priority="341" operator="containsText" text="IV">
      <formula>NOT(ISERROR(SEARCH("IV",S9)))</formula>
    </cfRule>
    <cfRule type="containsText" dxfId="610" priority="342" operator="containsText" text="III">
      <formula>NOT(ISERROR(SEARCH("III",S9)))</formula>
    </cfRule>
    <cfRule type="containsText" dxfId="609" priority="343" operator="containsText" text="II">
      <formula>NOT(ISERROR(SEARCH("II",S9)))</formula>
    </cfRule>
    <cfRule type="containsText" dxfId="608" priority="344" operator="containsText" text="I">
      <formula>NOT(ISERROR(SEARCH("I",S9)))</formula>
    </cfRule>
  </conditionalFormatting>
  <conditionalFormatting sqref="S26">
    <cfRule type="containsText" dxfId="607" priority="325" operator="containsText" text="IV">
      <formula>NOT(ISERROR(SEARCH("IV",S26)))</formula>
    </cfRule>
    <cfRule type="containsText" dxfId="606" priority="326" operator="containsText" text="III">
      <formula>NOT(ISERROR(SEARCH("III",S26)))</formula>
    </cfRule>
    <cfRule type="containsText" dxfId="605" priority="327" operator="containsText" text="II">
      <formula>NOT(ISERROR(SEARCH("II",S26)))</formula>
    </cfRule>
    <cfRule type="containsText" dxfId="604" priority="328" operator="containsText" text="I">
      <formula>NOT(ISERROR(SEARCH("I",S26)))</formula>
    </cfRule>
  </conditionalFormatting>
  <conditionalFormatting sqref="AG26">
    <cfRule type="containsText" dxfId="603" priority="321" operator="containsText" text="IV">
      <formula>NOT(ISERROR(SEARCH("IV",AG26)))</formula>
    </cfRule>
    <cfRule type="containsText" dxfId="602" priority="322" operator="containsText" text="III">
      <formula>NOT(ISERROR(SEARCH("III",AG26)))</formula>
    </cfRule>
    <cfRule type="containsText" dxfId="601" priority="323" operator="containsText" text="II">
      <formula>NOT(ISERROR(SEARCH("II",AG26)))</formula>
    </cfRule>
    <cfRule type="containsText" dxfId="600" priority="324" operator="containsText" text="I">
      <formula>NOT(ISERROR(SEARCH("I",AG26)))</formula>
    </cfRule>
  </conditionalFormatting>
  <conditionalFormatting sqref="S27">
    <cfRule type="containsText" dxfId="599" priority="317" operator="containsText" text="IV">
      <formula>NOT(ISERROR(SEARCH("IV",S27)))</formula>
    </cfRule>
    <cfRule type="containsText" dxfId="598" priority="318" operator="containsText" text="III">
      <formula>NOT(ISERROR(SEARCH("III",S27)))</formula>
    </cfRule>
    <cfRule type="containsText" dxfId="597" priority="319" operator="containsText" text="II">
      <formula>NOT(ISERROR(SEARCH("II",S27)))</formula>
    </cfRule>
    <cfRule type="containsText" dxfId="596" priority="320" operator="containsText" text="I">
      <formula>NOT(ISERROR(SEARCH("I",S27)))</formula>
    </cfRule>
  </conditionalFormatting>
  <conditionalFormatting sqref="AG27">
    <cfRule type="containsText" dxfId="595" priority="313" operator="containsText" text="IV">
      <formula>NOT(ISERROR(SEARCH("IV",AG27)))</formula>
    </cfRule>
    <cfRule type="containsText" dxfId="594" priority="314" operator="containsText" text="III">
      <formula>NOT(ISERROR(SEARCH("III",AG27)))</formula>
    </cfRule>
    <cfRule type="containsText" dxfId="593" priority="315" operator="containsText" text="II">
      <formula>NOT(ISERROR(SEARCH("II",AG27)))</formula>
    </cfRule>
    <cfRule type="containsText" dxfId="592" priority="316" operator="containsText" text="I">
      <formula>NOT(ISERROR(SEARCH("I",AG27)))</formula>
    </cfRule>
  </conditionalFormatting>
  <conditionalFormatting sqref="S28:S29 AG28:AG29">
    <cfRule type="containsText" dxfId="591" priority="301" operator="containsText" text="IV">
      <formula>NOT(ISERROR(SEARCH("IV",S28)))</formula>
    </cfRule>
    <cfRule type="containsText" dxfId="590" priority="302" operator="containsText" text="III">
      <formula>NOT(ISERROR(SEARCH("III",S28)))</formula>
    </cfRule>
    <cfRule type="containsText" dxfId="589" priority="303" operator="containsText" text="II">
      <formula>NOT(ISERROR(SEARCH("II",S28)))</formula>
    </cfRule>
    <cfRule type="containsText" dxfId="588" priority="304" operator="containsText" text="I">
      <formula>NOT(ISERROR(SEARCH("I",S28)))</formula>
    </cfRule>
  </conditionalFormatting>
  <conditionalFormatting sqref="S30">
    <cfRule type="containsText" dxfId="587" priority="297" operator="containsText" text="IV">
      <formula>NOT(ISERROR(SEARCH("IV",S30)))</formula>
    </cfRule>
    <cfRule type="containsText" dxfId="586" priority="298" operator="containsText" text="III">
      <formula>NOT(ISERROR(SEARCH("III",S30)))</formula>
    </cfRule>
    <cfRule type="containsText" dxfId="585" priority="299" operator="containsText" text="II">
      <formula>NOT(ISERROR(SEARCH("II",S30)))</formula>
    </cfRule>
    <cfRule type="containsText" dxfId="584" priority="300" operator="containsText" text="I">
      <formula>NOT(ISERROR(SEARCH("I",S30)))</formula>
    </cfRule>
  </conditionalFormatting>
  <conditionalFormatting sqref="AG30">
    <cfRule type="containsText" dxfId="583" priority="293" operator="containsText" text="IV">
      <formula>NOT(ISERROR(SEARCH("IV",AG30)))</formula>
    </cfRule>
    <cfRule type="containsText" dxfId="582" priority="294" operator="containsText" text="III">
      <formula>NOT(ISERROR(SEARCH("III",AG30)))</formula>
    </cfRule>
    <cfRule type="containsText" dxfId="581" priority="295" operator="containsText" text="II">
      <formula>NOT(ISERROR(SEARCH("II",AG30)))</formula>
    </cfRule>
    <cfRule type="containsText" dxfId="580" priority="296" operator="containsText" text="I">
      <formula>NOT(ISERROR(SEARCH("I",AG30)))</formula>
    </cfRule>
  </conditionalFormatting>
  <conditionalFormatting sqref="S32">
    <cfRule type="containsText" dxfId="579" priority="269" operator="containsText" text="IV">
      <formula>NOT(ISERROR(SEARCH("IV",S32)))</formula>
    </cfRule>
    <cfRule type="containsText" dxfId="578" priority="270" operator="containsText" text="III">
      <formula>NOT(ISERROR(SEARCH("III",S32)))</formula>
    </cfRule>
    <cfRule type="containsText" dxfId="577" priority="271" operator="containsText" text="II">
      <formula>NOT(ISERROR(SEARCH("II",S32)))</formula>
    </cfRule>
    <cfRule type="containsText" dxfId="576" priority="272" operator="containsText" text="I">
      <formula>NOT(ISERROR(SEARCH("I",S32)))</formula>
    </cfRule>
  </conditionalFormatting>
  <conditionalFormatting sqref="S13">
    <cfRule type="containsText" dxfId="575" priority="285" operator="containsText" text="IV">
      <formula>NOT(ISERROR(SEARCH("IV",S13)))</formula>
    </cfRule>
    <cfRule type="containsText" dxfId="574" priority="286" operator="containsText" text="III">
      <formula>NOT(ISERROR(SEARCH("III",S13)))</formula>
    </cfRule>
    <cfRule type="containsText" dxfId="573" priority="287" operator="containsText" text="II">
      <formula>NOT(ISERROR(SEARCH("II",S13)))</formula>
    </cfRule>
    <cfRule type="containsText" dxfId="572" priority="288" operator="containsText" text="I">
      <formula>NOT(ISERROR(SEARCH("I",S13)))</formula>
    </cfRule>
  </conditionalFormatting>
  <conditionalFormatting sqref="AG13">
    <cfRule type="containsText" dxfId="571" priority="281" operator="containsText" text="IV">
      <formula>NOT(ISERROR(SEARCH("IV",AG13)))</formula>
    </cfRule>
    <cfRule type="containsText" dxfId="570" priority="282" operator="containsText" text="III">
      <formula>NOT(ISERROR(SEARCH("III",AG13)))</formula>
    </cfRule>
    <cfRule type="containsText" dxfId="569" priority="283" operator="containsText" text="II">
      <formula>NOT(ISERROR(SEARCH("II",AG13)))</formula>
    </cfRule>
    <cfRule type="containsText" dxfId="568" priority="284" operator="containsText" text="I">
      <formula>NOT(ISERROR(SEARCH("I",AG13)))</formula>
    </cfRule>
  </conditionalFormatting>
  <conditionalFormatting sqref="S31">
    <cfRule type="containsText" dxfId="567" priority="277" operator="containsText" text="IV">
      <formula>NOT(ISERROR(SEARCH("IV",S31)))</formula>
    </cfRule>
    <cfRule type="containsText" dxfId="566" priority="278" operator="containsText" text="III">
      <formula>NOT(ISERROR(SEARCH("III",S31)))</formula>
    </cfRule>
    <cfRule type="containsText" dxfId="565" priority="279" operator="containsText" text="II">
      <formula>NOT(ISERROR(SEARCH("II",S31)))</formula>
    </cfRule>
    <cfRule type="containsText" dxfId="564" priority="280" operator="containsText" text="I">
      <formula>NOT(ISERROR(SEARCH("I",S31)))</formula>
    </cfRule>
  </conditionalFormatting>
  <conditionalFormatting sqref="AG31">
    <cfRule type="containsText" dxfId="563" priority="273" operator="containsText" text="IV">
      <formula>NOT(ISERROR(SEARCH("IV",AG31)))</formula>
    </cfRule>
    <cfRule type="containsText" dxfId="562" priority="274" operator="containsText" text="III">
      <formula>NOT(ISERROR(SEARCH("III",AG31)))</formula>
    </cfRule>
    <cfRule type="containsText" dxfId="561" priority="275" operator="containsText" text="II">
      <formula>NOT(ISERROR(SEARCH("II",AG31)))</formula>
    </cfRule>
    <cfRule type="containsText" dxfId="560" priority="276" operator="containsText" text="I">
      <formula>NOT(ISERROR(SEARCH("I",AG31)))</formula>
    </cfRule>
  </conditionalFormatting>
  <conditionalFormatting sqref="AG32">
    <cfRule type="containsText" dxfId="559" priority="265" operator="containsText" text="IV">
      <formula>NOT(ISERROR(SEARCH("IV",AG32)))</formula>
    </cfRule>
    <cfRule type="containsText" dxfId="558" priority="266" operator="containsText" text="III">
      <formula>NOT(ISERROR(SEARCH("III",AG32)))</formula>
    </cfRule>
    <cfRule type="containsText" dxfId="557" priority="267" operator="containsText" text="II">
      <formula>NOT(ISERROR(SEARCH("II",AG32)))</formula>
    </cfRule>
    <cfRule type="containsText" dxfId="556" priority="268" operator="containsText" text="I">
      <formula>NOT(ISERROR(SEARCH("I",AG32)))</formula>
    </cfRule>
  </conditionalFormatting>
  <conditionalFormatting sqref="S33">
    <cfRule type="containsText" dxfId="555" priority="261" operator="containsText" text="IV">
      <formula>NOT(ISERROR(SEARCH("IV",S33)))</formula>
    </cfRule>
    <cfRule type="containsText" dxfId="554" priority="262" operator="containsText" text="III">
      <formula>NOT(ISERROR(SEARCH("III",S33)))</formula>
    </cfRule>
    <cfRule type="containsText" dxfId="553" priority="263" operator="containsText" text="II">
      <formula>NOT(ISERROR(SEARCH("II",S33)))</formula>
    </cfRule>
    <cfRule type="containsText" dxfId="552" priority="264" operator="containsText" text="I">
      <formula>NOT(ISERROR(SEARCH("I",S33)))</formula>
    </cfRule>
  </conditionalFormatting>
  <conditionalFormatting sqref="AG33">
    <cfRule type="containsText" dxfId="551" priority="257" operator="containsText" text="IV">
      <formula>NOT(ISERROR(SEARCH("IV",AG33)))</formula>
    </cfRule>
    <cfRule type="containsText" dxfId="550" priority="258" operator="containsText" text="III">
      <formula>NOT(ISERROR(SEARCH("III",AG33)))</formula>
    </cfRule>
    <cfRule type="containsText" dxfId="549" priority="259" operator="containsText" text="II">
      <formula>NOT(ISERROR(SEARCH("II",AG33)))</formula>
    </cfRule>
    <cfRule type="containsText" dxfId="548" priority="260" operator="containsText" text="I">
      <formula>NOT(ISERROR(SEARCH("I",AG33)))</formula>
    </cfRule>
  </conditionalFormatting>
  <conditionalFormatting sqref="AG35">
    <cfRule type="containsText" dxfId="547" priority="249" operator="containsText" text="IV">
      <formula>NOT(ISERROR(SEARCH("IV",AG35)))</formula>
    </cfRule>
    <cfRule type="containsText" dxfId="546" priority="250" operator="containsText" text="III">
      <formula>NOT(ISERROR(SEARCH("III",AG35)))</formula>
    </cfRule>
    <cfRule type="containsText" dxfId="545" priority="251" operator="containsText" text="II">
      <formula>NOT(ISERROR(SEARCH("II",AG35)))</formula>
    </cfRule>
    <cfRule type="containsText" dxfId="544" priority="252" operator="containsText" text="I">
      <formula>NOT(ISERROR(SEARCH("I",AG35)))</formula>
    </cfRule>
  </conditionalFormatting>
  <conditionalFormatting sqref="S35">
    <cfRule type="containsText" dxfId="543" priority="253" operator="containsText" text="IV">
      <formula>NOT(ISERROR(SEARCH("IV",S35)))</formula>
    </cfRule>
    <cfRule type="containsText" dxfId="542" priority="254" operator="containsText" text="III">
      <formula>NOT(ISERROR(SEARCH("III",S35)))</formula>
    </cfRule>
    <cfRule type="containsText" dxfId="541" priority="255" operator="containsText" text="II">
      <formula>NOT(ISERROR(SEARCH("II",S35)))</formula>
    </cfRule>
    <cfRule type="containsText" dxfId="540" priority="256" operator="containsText" text="I">
      <formula>NOT(ISERROR(SEARCH("I",S35)))</formula>
    </cfRule>
  </conditionalFormatting>
  <conditionalFormatting sqref="AG8 AG10">
    <cfRule type="containsText" dxfId="539" priority="245" operator="containsText" text="IV">
      <formula>NOT(ISERROR(SEARCH("IV",AG8)))</formula>
    </cfRule>
    <cfRule type="containsText" dxfId="538" priority="246" operator="containsText" text="III">
      <formula>NOT(ISERROR(SEARCH("III",AG8)))</formula>
    </cfRule>
    <cfRule type="containsText" dxfId="537" priority="247" operator="containsText" text="II">
      <formula>NOT(ISERROR(SEARCH("II",AG8)))</formula>
    </cfRule>
    <cfRule type="containsText" dxfId="536" priority="248" operator="containsText" text="I">
      <formula>NOT(ISERROR(SEARCH("I",AG8)))</formula>
    </cfRule>
  </conditionalFormatting>
  <conditionalFormatting sqref="S38:S41">
    <cfRule type="containsText" dxfId="535" priority="241" operator="containsText" text="IV">
      <formula>NOT(ISERROR(SEARCH("IV",S38)))</formula>
    </cfRule>
    <cfRule type="containsText" dxfId="534" priority="242" operator="containsText" text="III">
      <formula>NOT(ISERROR(SEARCH("III",S38)))</formula>
    </cfRule>
    <cfRule type="containsText" dxfId="533" priority="243" operator="containsText" text="II">
      <formula>NOT(ISERROR(SEARCH("II",S38)))</formula>
    </cfRule>
    <cfRule type="containsText" dxfId="532" priority="244" operator="containsText" text="I">
      <formula>NOT(ISERROR(SEARCH("I",S38)))</formula>
    </cfRule>
  </conditionalFormatting>
  <conditionalFormatting sqref="AG39">
    <cfRule type="containsText" dxfId="531" priority="233" operator="containsText" text="IV">
      <formula>NOT(ISERROR(SEARCH("IV",AG39)))</formula>
    </cfRule>
    <cfRule type="containsText" dxfId="530" priority="234" operator="containsText" text="III">
      <formula>NOT(ISERROR(SEARCH("III",AG39)))</formula>
    </cfRule>
    <cfRule type="containsText" dxfId="529" priority="235" operator="containsText" text="II">
      <formula>NOT(ISERROR(SEARCH("II",AG39)))</formula>
    </cfRule>
    <cfRule type="containsText" dxfId="528" priority="236" operator="containsText" text="I">
      <formula>NOT(ISERROR(SEARCH("I",AG39)))</formula>
    </cfRule>
  </conditionalFormatting>
  <conditionalFormatting sqref="AG29 S29">
    <cfRule type="containsText" dxfId="527" priority="205" operator="containsText" text="IV">
      <formula>NOT(ISERROR(SEARCH("IV",S29)))</formula>
    </cfRule>
    <cfRule type="containsText" dxfId="526" priority="206" operator="containsText" text="III">
      <formula>NOT(ISERROR(SEARCH("III",S29)))</formula>
    </cfRule>
    <cfRule type="containsText" dxfId="525" priority="207" operator="containsText" text="II">
      <formula>NOT(ISERROR(SEARCH("II",S29)))</formula>
    </cfRule>
    <cfRule type="containsText" dxfId="524" priority="208" operator="containsText" text="I">
      <formula>NOT(ISERROR(SEARCH("I",S29)))</formula>
    </cfRule>
  </conditionalFormatting>
  <conditionalFormatting sqref="U12">
    <cfRule type="containsText" dxfId="523" priority="185" operator="containsText" text="IV">
      <formula>NOT(ISERROR(SEARCH("IV",U12)))</formula>
    </cfRule>
    <cfRule type="containsText" dxfId="522" priority="186" operator="containsText" text="III">
      <formula>NOT(ISERROR(SEARCH("III",U12)))</formula>
    </cfRule>
    <cfRule type="containsText" dxfId="521" priority="187" operator="containsText" text="II">
      <formula>NOT(ISERROR(SEARCH("II",U12)))</formula>
    </cfRule>
    <cfRule type="containsText" dxfId="520" priority="188" operator="containsText" text="I">
      <formula>NOT(ISERROR(SEARCH("I",U12)))</formula>
    </cfRule>
  </conditionalFormatting>
  <conditionalFormatting sqref="S11">
    <cfRule type="containsText" dxfId="519" priority="193" operator="containsText" text="IV">
      <formula>NOT(ISERROR(SEARCH("IV",S11)))</formula>
    </cfRule>
    <cfRule type="containsText" dxfId="518" priority="194" operator="containsText" text="III">
      <formula>NOT(ISERROR(SEARCH("III",S11)))</formula>
    </cfRule>
    <cfRule type="containsText" dxfId="517" priority="195" operator="containsText" text="II">
      <formula>NOT(ISERROR(SEARCH("II",S11)))</formula>
    </cfRule>
    <cfRule type="containsText" dxfId="516" priority="196" operator="containsText" text="I">
      <formula>NOT(ISERROR(SEARCH("I",S11)))</formula>
    </cfRule>
  </conditionalFormatting>
  <conditionalFormatting sqref="AG11">
    <cfRule type="containsText" dxfId="515" priority="189" operator="containsText" text="IV">
      <formula>NOT(ISERROR(SEARCH("IV",AG11)))</formula>
    </cfRule>
    <cfRule type="containsText" dxfId="514" priority="190" operator="containsText" text="III">
      <formula>NOT(ISERROR(SEARCH("III",AG11)))</formula>
    </cfRule>
    <cfRule type="containsText" dxfId="513" priority="191" operator="containsText" text="II">
      <formula>NOT(ISERROR(SEARCH("II",AG11)))</formula>
    </cfRule>
    <cfRule type="containsText" dxfId="512" priority="192" operator="containsText" text="I">
      <formula>NOT(ISERROR(SEARCH("I",AG11)))</formula>
    </cfRule>
  </conditionalFormatting>
  <conditionalFormatting sqref="S38">
    <cfRule type="containsText" dxfId="511" priority="181" operator="containsText" text="IV">
      <formula>NOT(ISERROR(SEARCH("IV",S38)))</formula>
    </cfRule>
    <cfRule type="containsText" dxfId="510" priority="182" operator="containsText" text="III">
      <formula>NOT(ISERROR(SEARCH("III",S38)))</formula>
    </cfRule>
    <cfRule type="containsText" dxfId="509" priority="183" operator="containsText" text="II">
      <formula>NOT(ISERROR(SEARCH("II",S38)))</formula>
    </cfRule>
    <cfRule type="containsText" dxfId="508" priority="184" operator="containsText" text="I">
      <formula>NOT(ISERROR(SEARCH("I",S38)))</formula>
    </cfRule>
  </conditionalFormatting>
  <conditionalFormatting sqref="AG38">
    <cfRule type="containsText" dxfId="507" priority="177" operator="containsText" text="IV">
      <formula>NOT(ISERROR(SEARCH("IV",AG38)))</formula>
    </cfRule>
    <cfRule type="containsText" dxfId="506" priority="178" operator="containsText" text="III">
      <formula>NOT(ISERROR(SEARCH("III",AG38)))</formula>
    </cfRule>
    <cfRule type="containsText" dxfId="505" priority="179" operator="containsText" text="II">
      <formula>NOT(ISERROR(SEARCH("II",AG38)))</formula>
    </cfRule>
    <cfRule type="containsText" dxfId="504" priority="180" operator="containsText" text="I">
      <formula>NOT(ISERROR(SEARCH("I",AG38)))</formula>
    </cfRule>
  </conditionalFormatting>
  <conditionalFormatting sqref="AG38 S38">
    <cfRule type="containsText" dxfId="503" priority="173" operator="containsText" text="IV">
      <formula>NOT(ISERROR(SEARCH("IV",S38)))</formula>
    </cfRule>
    <cfRule type="containsText" dxfId="502" priority="174" operator="containsText" text="III">
      <formula>NOT(ISERROR(SEARCH("III",S38)))</formula>
    </cfRule>
    <cfRule type="containsText" dxfId="501" priority="175" operator="containsText" text="II">
      <formula>NOT(ISERROR(SEARCH("II",S38)))</formula>
    </cfRule>
    <cfRule type="containsText" dxfId="500" priority="176" operator="containsText" text="I">
      <formula>NOT(ISERROR(SEARCH("I",S38)))</formula>
    </cfRule>
  </conditionalFormatting>
  <conditionalFormatting sqref="S25">
    <cfRule type="containsText" dxfId="499" priority="169" operator="containsText" text="IV">
      <formula>NOT(ISERROR(SEARCH("IV",S25)))</formula>
    </cfRule>
    <cfRule type="containsText" dxfId="498" priority="170" operator="containsText" text="III">
      <formula>NOT(ISERROR(SEARCH("III",S25)))</formula>
    </cfRule>
    <cfRule type="containsText" dxfId="497" priority="171" operator="containsText" text="II">
      <formula>NOT(ISERROR(SEARCH("II",S25)))</formula>
    </cfRule>
    <cfRule type="containsText" dxfId="496" priority="172" operator="containsText" text="I">
      <formula>NOT(ISERROR(SEARCH("I",S25)))</formula>
    </cfRule>
  </conditionalFormatting>
  <conditionalFormatting sqref="AG25">
    <cfRule type="containsText" dxfId="495" priority="165" operator="containsText" text="IV">
      <formula>NOT(ISERROR(SEARCH("IV",AG25)))</formula>
    </cfRule>
    <cfRule type="containsText" dxfId="494" priority="166" operator="containsText" text="III">
      <formula>NOT(ISERROR(SEARCH("III",AG25)))</formula>
    </cfRule>
    <cfRule type="containsText" dxfId="493" priority="167" operator="containsText" text="II">
      <formula>NOT(ISERROR(SEARCH("II",AG25)))</formula>
    </cfRule>
    <cfRule type="containsText" dxfId="492" priority="168" operator="containsText" text="I">
      <formula>NOT(ISERROR(SEARCH("I",AG25)))</formula>
    </cfRule>
  </conditionalFormatting>
  <conditionalFormatting sqref="S12">
    <cfRule type="containsText" dxfId="491" priority="161" operator="containsText" text="IV">
      <formula>NOT(ISERROR(SEARCH("IV",S12)))</formula>
    </cfRule>
    <cfRule type="containsText" dxfId="490" priority="162" operator="containsText" text="III">
      <formula>NOT(ISERROR(SEARCH("III",S12)))</formula>
    </cfRule>
    <cfRule type="containsText" dxfId="489" priority="163" operator="containsText" text="II">
      <formula>NOT(ISERROR(SEARCH("II",S12)))</formula>
    </cfRule>
    <cfRule type="containsText" dxfId="488" priority="164" operator="containsText" text="I">
      <formula>NOT(ISERROR(SEARCH("I",S12)))</formula>
    </cfRule>
  </conditionalFormatting>
  <conditionalFormatting sqref="AG12">
    <cfRule type="containsText" dxfId="487" priority="157" operator="containsText" text="IV">
      <formula>NOT(ISERROR(SEARCH("IV",AG12)))</formula>
    </cfRule>
    <cfRule type="containsText" dxfId="486" priority="158" operator="containsText" text="III">
      <formula>NOT(ISERROR(SEARCH("III",AG12)))</formula>
    </cfRule>
    <cfRule type="containsText" dxfId="485" priority="159" operator="containsText" text="II">
      <formula>NOT(ISERROR(SEARCH("II",AG12)))</formula>
    </cfRule>
    <cfRule type="containsText" dxfId="484" priority="160" operator="containsText" text="I">
      <formula>NOT(ISERROR(SEARCH("I",AG12)))</formula>
    </cfRule>
  </conditionalFormatting>
  <conditionalFormatting sqref="AG34">
    <cfRule type="containsText" dxfId="483" priority="145" operator="containsText" text="IV">
      <formula>NOT(ISERROR(SEARCH("IV",AG34)))</formula>
    </cfRule>
    <cfRule type="containsText" dxfId="482" priority="146" operator="containsText" text="III">
      <formula>NOT(ISERROR(SEARCH("III",AG34)))</formula>
    </cfRule>
    <cfRule type="containsText" dxfId="481" priority="147" operator="containsText" text="II">
      <formula>NOT(ISERROR(SEARCH("II",AG34)))</formula>
    </cfRule>
    <cfRule type="containsText" dxfId="480" priority="148" operator="containsText" text="I">
      <formula>NOT(ISERROR(SEARCH("I",AG34)))</formula>
    </cfRule>
  </conditionalFormatting>
  <conditionalFormatting sqref="AG41">
    <cfRule type="containsText" dxfId="479" priority="125" operator="containsText" text="IV">
      <formula>NOT(ISERROR(SEARCH("IV",AG41)))</formula>
    </cfRule>
    <cfRule type="containsText" dxfId="478" priority="126" operator="containsText" text="III">
      <formula>NOT(ISERROR(SEARCH("III",AG41)))</formula>
    </cfRule>
    <cfRule type="containsText" dxfId="477" priority="127" operator="containsText" text="II">
      <formula>NOT(ISERROR(SEARCH("II",AG41)))</formula>
    </cfRule>
    <cfRule type="containsText" dxfId="476" priority="128" operator="containsText" text="I">
      <formula>NOT(ISERROR(SEARCH("I",AG41)))</formula>
    </cfRule>
  </conditionalFormatting>
  <conditionalFormatting sqref="U41">
    <cfRule type="containsText" dxfId="475" priority="121" operator="containsText" text="IV">
      <formula>NOT(ISERROR(SEARCH("IV",U41)))</formula>
    </cfRule>
    <cfRule type="containsText" dxfId="474" priority="122" operator="containsText" text="III">
      <formula>NOT(ISERROR(SEARCH("III",U41)))</formula>
    </cfRule>
    <cfRule type="containsText" dxfId="473" priority="123" operator="containsText" text="II">
      <formula>NOT(ISERROR(SEARCH("II",U41)))</formula>
    </cfRule>
    <cfRule type="containsText" dxfId="472" priority="124" operator="containsText" text="I">
      <formula>NOT(ISERROR(SEARCH("I",U41)))</formula>
    </cfRule>
  </conditionalFormatting>
  <conditionalFormatting sqref="U34">
    <cfRule type="containsText" dxfId="471" priority="153" operator="containsText" text="IV">
      <formula>NOT(ISERROR(SEARCH("IV",U34)))</formula>
    </cfRule>
    <cfRule type="containsText" dxfId="470" priority="154" operator="containsText" text="III">
      <formula>NOT(ISERROR(SEARCH("III",U34)))</formula>
    </cfRule>
    <cfRule type="containsText" dxfId="469" priority="155" operator="containsText" text="II">
      <formula>NOT(ISERROR(SEARCH("II",U34)))</formula>
    </cfRule>
    <cfRule type="containsText" dxfId="468" priority="156" operator="containsText" text="I">
      <formula>NOT(ISERROR(SEARCH("I",U34)))</formula>
    </cfRule>
  </conditionalFormatting>
  <conditionalFormatting sqref="S34">
    <cfRule type="containsText" dxfId="467" priority="149" operator="containsText" text="IV">
      <formula>NOT(ISERROR(SEARCH("IV",S34)))</formula>
    </cfRule>
    <cfRule type="containsText" dxfId="466" priority="150" operator="containsText" text="III">
      <formula>NOT(ISERROR(SEARCH("III",S34)))</formula>
    </cfRule>
    <cfRule type="containsText" dxfId="465" priority="151" operator="containsText" text="II">
      <formula>NOT(ISERROR(SEARCH("II",S34)))</formula>
    </cfRule>
    <cfRule type="containsText" dxfId="464" priority="152" operator="containsText" text="I">
      <formula>NOT(ISERROR(SEARCH("I",S34)))</formula>
    </cfRule>
  </conditionalFormatting>
  <conditionalFormatting sqref="S41">
    <cfRule type="containsText" dxfId="463" priority="129" operator="containsText" text="IV">
      <formula>NOT(ISERROR(SEARCH("IV",S41)))</formula>
    </cfRule>
    <cfRule type="containsText" dxfId="462" priority="130" operator="containsText" text="III">
      <formula>NOT(ISERROR(SEARCH("III",S41)))</formula>
    </cfRule>
    <cfRule type="containsText" dxfId="461" priority="131" operator="containsText" text="II">
      <formula>NOT(ISERROR(SEARCH("II",S41)))</formula>
    </cfRule>
    <cfRule type="containsText" dxfId="460" priority="132" operator="containsText" text="I">
      <formula>NOT(ISERROR(SEARCH("I",S41)))</formula>
    </cfRule>
  </conditionalFormatting>
  <conditionalFormatting sqref="S36 AG36">
    <cfRule type="containsText" dxfId="459" priority="133" operator="containsText" text="IV">
      <formula>NOT(ISERROR(SEARCH("IV",S36)))</formula>
    </cfRule>
    <cfRule type="containsText" dxfId="458" priority="134" operator="containsText" text="III">
      <formula>NOT(ISERROR(SEARCH("III",S36)))</formula>
    </cfRule>
    <cfRule type="containsText" dxfId="457" priority="135" operator="containsText" text="II">
      <formula>NOT(ISERROR(SEARCH("II",S36)))</formula>
    </cfRule>
    <cfRule type="containsText" dxfId="456" priority="136" operator="containsText" text="I">
      <formula>NOT(ISERROR(SEARCH("I",S36)))</formula>
    </cfRule>
  </conditionalFormatting>
  <conditionalFormatting sqref="S42">
    <cfRule type="containsText" dxfId="455" priority="117" operator="containsText" text="IV">
      <formula>NOT(ISERROR(SEARCH("IV",S42)))</formula>
    </cfRule>
    <cfRule type="containsText" dxfId="454" priority="118" operator="containsText" text="III">
      <formula>NOT(ISERROR(SEARCH("III",S42)))</formula>
    </cfRule>
    <cfRule type="containsText" dxfId="453" priority="119" operator="containsText" text="II">
      <formula>NOT(ISERROR(SEARCH("II",S42)))</formula>
    </cfRule>
    <cfRule type="containsText" dxfId="452" priority="120" operator="containsText" text="I">
      <formula>NOT(ISERROR(SEARCH("I",S42)))</formula>
    </cfRule>
  </conditionalFormatting>
  <conditionalFormatting sqref="AG42">
    <cfRule type="containsText" dxfId="451" priority="113" operator="containsText" text="IV">
      <formula>NOT(ISERROR(SEARCH("IV",AG42)))</formula>
    </cfRule>
    <cfRule type="containsText" dxfId="450" priority="114" operator="containsText" text="III">
      <formula>NOT(ISERROR(SEARCH("III",AG42)))</formula>
    </cfRule>
    <cfRule type="containsText" dxfId="449" priority="115" operator="containsText" text="II">
      <formula>NOT(ISERROR(SEARCH("II",AG42)))</formula>
    </cfRule>
    <cfRule type="containsText" dxfId="448" priority="116" operator="containsText" text="I">
      <formula>NOT(ISERROR(SEARCH("I",AG42)))</formula>
    </cfRule>
  </conditionalFormatting>
  <conditionalFormatting sqref="U44">
    <cfRule type="containsText" dxfId="447" priority="93" operator="containsText" text="IV">
      <formula>NOT(ISERROR(SEARCH("IV",U44)))</formula>
    </cfRule>
    <cfRule type="containsText" dxfId="446" priority="94" operator="containsText" text="III">
      <formula>NOT(ISERROR(SEARCH("III",U44)))</formula>
    </cfRule>
    <cfRule type="containsText" dxfId="445" priority="95" operator="containsText" text="II">
      <formula>NOT(ISERROR(SEARCH("II",U44)))</formula>
    </cfRule>
    <cfRule type="containsText" dxfId="444" priority="96" operator="containsText" text="I">
      <formula>NOT(ISERROR(SEARCH("I",U44)))</formula>
    </cfRule>
  </conditionalFormatting>
  <conditionalFormatting sqref="S44 AG44">
    <cfRule type="containsText" dxfId="443" priority="97" operator="containsText" text="IV">
      <formula>NOT(ISERROR(SEARCH("IV",S44)))</formula>
    </cfRule>
    <cfRule type="containsText" dxfId="442" priority="98" operator="containsText" text="III">
      <formula>NOT(ISERROR(SEARCH("III",S44)))</formula>
    </cfRule>
    <cfRule type="containsText" dxfId="441" priority="99" operator="containsText" text="II">
      <formula>NOT(ISERROR(SEARCH("II",S44)))</formula>
    </cfRule>
    <cfRule type="containsText" dxfId="440" priority="100" operator="containsText" text="I">
      <formula>NOT(ISERROR(SEARCH("I",S44)))</formula>
    </cfRule>
  </conditionalFormatting>
  <conditionalFormatting sqref="AG47 S47">
    <cfRule type="containsText" dxfId="439" priority="85" operator="containsText" text="IV">
      <formula>NOT(ISERROR(SEARCH("IV",S47)))</formula>
    </cfRule>
    <cfRule type="containsText" dxfId="438" priority="86" operator="containsText" text="III">
      <formula>NOT(ISERROR(SEARCH("III",S47)))</formula>
    </cfRule>
    <cfRule type="containsText" dxfId="437" priority="87" operator="containsText" text="II">
      <formula>NOT(ISERROR(SEARCH("II",S47)))</formula>
    </cfRule>
    <cfRule type="containsText" dxfId="436" priority="88" operator="containsText" text="I">
      <formula>NOT(ISERROR(SEARCH("I",S47)))</formula>
    </cfRule>
  </conditionalFormatting>
  <conditionalFormatting sqref="S43">
    <cfRule type="containsText" dxfId="435" priority="77" operator="containsText" text="IV">
      <formula>NOT(ISERROR(SEARCH("IV",S43)))</formula>
    </cfRule>
    <cfRule type="containsText" dxfId="434" priority="78" operator="containsText" text="III">
      <formula>NOT(ISERROR(SEARCH("III",S43)))</formula>
    </cfRule>
    <cfRule type="containsText" dxfId="433" priority="79" operator="containsText" text="II">
      <formula>NOT(ISERROR(SEARCH("II",S43)))</formula>
    </cfRule>
    <cfRule type="containsText" dxfId="432" priority="80" operator="containsText" text="I">
      <formula>NOT(ISERROR(SEARCH("I",S43)))</formula>
    </cfRule>
  </conditionalFormatting>
  <conditionalFormatting sqref="AG43">
    <cfRule type="containsText" dxfId="431" priority="73" operator="containsText" text="IV">
      <formula>NOT(ISERROR(SEARCH("IV",AG43)))</formula>
    </cfRule>
    <cfRule type="containsText" dxfId="430" priority="74" operator="containsText" text="III">
      <formula>NOT(ISERROR(SEARCH("III",AG43)))</formula>
    </cfRule>
    <cfRule type="containsText" dxfId="429" priority="75" operator="containsText" text="II">
      <formula>NOT(ISERROR(SEARCH("II",AG43)))</formula>
    </cfRule>
    <cfRule type="containsText" dxfId="428" priority="76" operator="containsText" text="I">
      <formula>NOT(ISERROR(SEARCH("I",AG43)))</formula>
    </cfRule>
  </conditionalFormatting>
  <conditionalFormatting sqref="AG49">
    <cfRule type="containsText" dxfId="427" priority="45" operator="containsText" text="IV">
      <formula>NOT(ISERROR(SEARCH("IV",AG49)))</formula>
    </cfRule>
    <cfRule type="containsText" dxfId="426" priority="46" operator="containsText" text="III">
      <formula>NOT(ISERROR(SEARCH("III",AG49)))</formula>
    </cfRule>
    <cfRule type="containsText" dxfId="425" priority="47" operator="containsText" text="II">
      <formula>NOT(ISERROR(SEARCH("II",AG49)))</formula>
    </cfRule>
    <cfRule type="containsText" dxfId="424" priority="48" operator="containsText" text="I">
      <formula>NOT(ISERROR(SEARCH("I",AG49)))</formula>
    </cfRule>
  </conditionalFormatting>
  <conditionalFormatting sqref="S48">
    <cfRule type="containsText" dxfId="423" priority="33" operator="containsText" text="IV">
      <formula>NOT(ISERROR(SEARCH("IV",S48)))</formula>
    </cfRule>
    <cfRule type="containsText" dxfId="422" priority="34" operator="containsText" text="III">
      <formula>NOT(ISERROR(SEARCH("III",S48)))</formula>
    </cfRule>
    <cfRule type="containsText" dxfId="421" priority="35" operator="containsText" text="II">
      <formula>NOT(ISERROR(SEARCH("II",S48)))</formula>
    </cfRule>
    <cfRule type="containsText" dxfId="420" priority="36" operator="containsText" text="I">
      <formula>NOT(ISERROR(SEARCH("I",S48)))</formula>
    </cfRule>
  </conditionalFormatting>
  <conditionalFormatting sqref="S49">
    <cfRule type="containsText" dxfId="419" priority="49" operator="containsText" text="IV">
      <formula>NOT(ISERROR(SEARCH("IV",S49)))</formula>
    </cfRule>
    <cfRule type="containsText" dxfId="418" priority="50" operator="containsText" text="III">
      <formula>NOT(ISERROR(SEARCH("III",S49)))</formula>
    </cfRule>
    <cfRule type="containsText" dxfId="417" priority="51" operator="containsText" text="II">
      <formula>NOT(ISERROR(SEARCH("II",S49)))</formula>
    </cfRule>
    <cfRule type="containsText" dxfId="416" priority="52" operator="containsText" text="I">
      <formula>NOT(ISERROR(SEARCH("I",S49)))</formula>
    </cfRule>
  </conditionalFormatting>
  <conditionalFormatting sqref="AG48">
    <cfRule type="containsText" dxfId="415" priority="29" operator="containsText" text="IV">
      <formula>NOT(ISERROR(SEARCH("IV",AG48)))</formula>
    </cfRule>
    <cfRule type="containsText" dxfId="414" priority="30" operator="containsText" text="III">
      <formula>NOT(ISERROR(SEARCH("III",AG48)))</formula>
    </cfRule>
    <cfRule type="containsText" dxfId="413" priority="31" operator="containsText" text="II">
      <formula>NOT(ISERROR(SEARCH("II",AG48)))</formula>
    </cfRule>
    <cfRule type="containsText" dxfId="412" priority="32" operator="containsText" text="I">
      <formula>NOT(ISERROR(SEARCH("I",AG48)))</formula>
    </cfRule>
  </conditionalFormatting>
  <conditionalFormatting sqref="S45">
    <cfRule type="containsText" dxfId="411" priority="25" operator="containsText" text="IV">
      <formula>NOT(ISERROR(SEARCH("IV",S45)))</formula>
    </cfRule>
    <cfRule type="containsText" dxfId="410" priority="26" operator="containsText" text="III">
      <formula>NOT(ISERROR(SEARCH("III",S45)))</formula>
    </cfRule>
    <cfRule type="containsText" dxfId="409" priority="27" operator="containsText" text="II">
      <formula>NOT(ISERROR(SEARCH("II",S45)))</formula>
    </cfRule>
    <cfRule type="containsText" dxfId="408" priority="28" operator="containsText" text="I">
      <formula>NOT(ISERROR(SEARCH("I",S45)))</formula>
    </cfRule>
  </conditionalFormatting>
  <conditionalFormatting sqref="S46 AG46">
    <cfRule type="containsText" dxfId="407" priority="41" operator="containsText" text="IV">
      <formula>NOT(ISERROR(SEARCH("IV",S46)))</formula>
    </cfRule>
    <cfRule type="containsText" dxfId="406" priority="42" operator="containsText" text="III">
      <formula>NOT(ISERROR(SEARCH("III",S46)))</formula>
    </cfRule>
    <cfRule type="containsText" dxfId="405" priority="43" operator="containsText" text="II">
      <formula>NOT(ISERROR(SEARCH("II",S46)))</formula>
    </cfRule>
    <cfRule type="containsText" dxfId="404" priority="44" operator="containsText" text="I">
      <formula>NOT(ISERROR(SEARCH("I",S46)))</formula>
    </cfRule>
  </conditionalFormatting>
  <conditionalFormatting sqref="U46">
    <cfRule type="containsText" dxfId="403" priority="37" operator="containsText" text="IV">
      <formula>NOT(ISERROR(SEARCH("IV",U46)))</formula>
    </cfRule>
    <cfRule type="containsText" dxfId="402" priority="38" operator="containsText" text="III">
      <formula>NOT(ISERROR(SEARCH("III",U46)))</formula>
    </cfRule>
    <cfRule type="containsText" dxfId="401" priority="39" operator="containsText" text="II">
      <formula>NOT(ISERROR(SEARCH("II",U46)))</formula>
    </cfRule>
    <cfRule type="containsText" dxfId="400" priority="40" operator="containsText" text="I">
      <formula>NOT(ISERROR(SEARCH("I",U46)))</formula>
    </cfRule>
  </conditionalFormatting>
  <conditionalFormatting sqref="AG45">
    <cfRule type="containsText" dxfId="399" priority="21" operator="containsText" text="IV">
      <formula>NOT(ISERROR(SEARCH("IV",AG45)))</formula>
    </cfRule>
    <cfRule type="containsText" dxfId="398" priority="22" operator="containsText" text="III">
      <formula>NOT(ISERROR(SEARCH("III",AG45)))</formula>
    </cfRule>
    <cfRule type="containsText" dxfId="397" priority="23" operator="containsText" text="II">
      <formula>NOT(ISERROR(SEARCH("II",AG45)))</formula>
    </cfRule>
    <cfRule type="containsText" dxfId="396" priority="24" operator="containsText" text="I">
      <formula>NOT(ISERROR(SEARCH("I",AG45)))</formula>
    </cfRule>
  </conditionalFormatting>
  <conditionalFormatting sqref="U51">
    <cfRule type="containsText" dxfId="395" priority="17" operator="containsText" text="IV">
      <formula>NOT(ISERROR(SEARCH("IV",U51)))</formula>
    </cfRule>
    <cfRule type="containsText" dxfId="394" priority="18" operator="containsText" text="III">
      <formula>NOT(ISERROR(SEARCH("III",U51)))</formula>
    </cfRule>
    <cfRule type="containsText" dxfId="393" priority="19" operator="containsText" text="II">
      <formula>NOT(ISERROR(SEARCH("II",U51)))</formula>
    </cfRule>
    <cfRule type="containsText" dxfId="392" priority="20" operator="containsText" text="I">
      <formula>NOT(ISERROR(SEARCH("I",U51)))</formula>
    </cfRule>
  </conditionalFormatting>
  <conditionalFormatting sqref="S51">
    <cfRule type="containsText" dxfId="391" priority="13" operator="containsText" text="IV">
      <formula>NOT(ISERROR(SEARCH("IV",S51)))</formula>
    </cfRule>
    <cfRule type="containsText" dxfId="390" priority="14" operator="containsText" text="III">
      <formula>NOT(ISERROR(SEARCH("III",S51)))</formula>
    </cfRule>
    <cfRule type="containsText" dxfId="389" priority="15" operator="containsText" text="II">
      <formula>NOT(ISERROR(SEARCH("II",S51)))</formula>
    </cfRule>
    <cfRule type="containsText" dxfId="388" priority="16" operator="containsText" text="I">
      <formula>NOT(ISERROR(SEARCH("I",S51)))</formula>
    </cfRule>
  </conditionalFormatting>
  <conditionalFormatting sqref="AG51">
    <cfRule type="containsText" dxfId="387" priority="9" operator="containsText" text="IV">
      <formula>NOT(ISERROR(SEARCH("IV",AG51)))</formula>
    </cfRule>
    <cfRule type="containsText" dxfId="386" priority="10" operator="containsText" text="III">
      <formula>NOT(ISERROR(SEARCH("III",AG51)))</formula>
    </cfRule>
    <cfRule type="containsText" dxfId="385" priority="11" operator="containsText" text="II">
      <formula>NOT(ISERROR(SEARCH("II",AG51)))</formula>
    </cfRule>
    <cfRule type="containsText" dxfId="384" priority="12" operator="containsText" text="I">
      <formula>NOT(ISERROR(SEARCH("I",AG51)))</formula>
    </cfRule>
  </conditionalFormatting>
  <conditionalFormatting sqref="S50">
    <cfRule type="containsText" dxfId="383" priority="5" operator="containsText" text="IV">
      <formula>NOT(ISERROR(SEARCH("IV",S50)))</formula>
    </cfRule>
    <cfRule type="containsText" dxfId="382" priority="6" operator="containsText" text="III">
      <formula>NOT(ISERROR(SEARCH("III",S50)))</formula>
    </cfRule>
    <cfRule type="containsText" dxfId="381" priority="7" operator="containsText" text="II">
      <formula>NOT(ISERROR(SEARCH("II",S50)))</formula>
    </cfRule>
    <cfRule type="containsText" dxfId="380" priority="8" operator="containsText" text="I">
      <formula>NOT(ISERROR(SEARCH("I",S50)))</formula>
    </cfRule>
  </conditionalFormatting>
  <conditionalFormatting sqref="AG50">
    <cfRule type="containsText" dxfId="379" priority="1" operator="containsText" text="IV">
      <formula>NOT(ISERROR(SEARCH("IV",AG50)))</formula>
    </cfRule>
    <cfRule type="containsText" dxfId="378" priority="2" operator="containsText" text="III">
      <formula>NOT(ISERROR(SEARCH("III",AG50)))</formula>
    </cfRule>
    <cfRule type="containsText" dxfId="377" priority="3" operator="containsText" text="II">
      <formula>NOT(ISERROR(SEARCH("II",AG50)))</formula>
    </cfRule>
    <cfRule type="containsText" dxfId="376" priority="4" operator="containsText" text="I">
      <formula>NOT(ISERROR(SEARCH("I",AG50)))</formula>
    </cfRule>
  </conditionalFormatting>
  <dataValidations count="12">
    <dataValidation type="list" allowBlank="1" showInputMessage="1" showErrorMessage="1" sqref="AG50:AG1048576 Q6:Q7 Q1:Q2 AE6:AE7 AG28:AG30 AG34 AG14:AG25 AG10:AG12 AG37:AG38 AG40:AG41 Q52:Q1048576 AG46:AG47 AG44 AE52:AE1048576 AG6:AG8 AG1:AG2">
      <formula1>#REF!</formula1>
    </dataValidation>
    <dataValidation type="list" allowBlank="1" showInputMessage="1" showErrorMessage="1" sqref="M35">
      <formula1>$B$4:$B$7</formula1>
    </dataValidation>
    <dataValidation type="list" allowBlank="1" showInputMessage="1" showErrorMessage="1" sqref="N1:N2 AB52:AB1048576 N52:N1048576 AB6:AB7 N6:N7">
      <formula1>$D$16:$D$17</formula1>
    </dataValidation>
    <dataValidation type="list" allowBlank="1" showInputMessage="1" showErrorMessage="1" sqref="M52:M1048576 AA52:AA1048576 AA6:AA7 M1:M2 M6:M7">
      <formula1>$D$5:$D$7</formula1>
    </dataValidation>
    <dataValidation type="list" allowBlank="1" showInputMessage="1" showErrorMessage="1" sqref="AC6:AC7 AC1:AC2 AC52:AC1048576">
      <formula1>$D$4:$D$6</formula1>
    </dataValidation>
    <dataValidation type="list" allowBlank="1" showInputMessage="1" showErrorMessage="1" sqref="AG26">
      <formula1>$D$18:$D$21</formula1>
    </dataValidation>
    <dataValidation type="list" allowBlank="1" showInputMessage="1" showErrorMessage="1" sqref="Q35">
      <formula1>$B$19:$B$21</formula1>
    </dataValidation>
    <dataValidation type="list" allowBlank="1" showInputMessage="1" showErrorMessage="1" sqref="N39 N35">
      <formula1>$B$14:$B$17</formula1>
    </dataValidation>
    <dataValidation type="list" allowBlank="1" showInputMessage="1" showErrorMessage="1" sqref="Q39">
      <formula1>$B$20:$B$21</formula1>
    </dataValidation>
    <dataValidation type="list" allowBlank="1" showInputMessage="1" showErrorMessage="1" sqref="AA36">
      <formula1>$B$4:$B$6</formula1>
    </dataValidation>
    <dataValidation type="list" allowBlank="1" showInputMessage="1" showErrorMessage="1" sqref="AB36">
      <formula1>$B$11:$B$14</formula1>
    </dataValidation>
    <dataValidation type="list" allowBlank="1" showInputMessage="1" showErrorMessage="1" sqref="AE36">
      <formula1>$B$19:$B$22</formula1>
    </dataValidation>
  </dataValidations>
  <printOptions horizontalCentered="1"/>
  <pageMargins left="0" right="0" top="0" bottom="0" header="0" footer="0"/>
  <pageSetup paperSize="5" scale="34" fitToHeight="3" orientation="landscape" r:id="rId1"/>
  <rowBreaks count="2" manualBreakCount="2">
    <brk id="19" min="1" max="35" man="1"/>
    <brk id="34" min="1" max="3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CAMBIOS!$B$5:$B$8</xm:f>
          </x14:formula1>
          <xm:sqref>M36:M51 AA37:AA51 AA8:AA35 M8:M34</xm:sqref>
        </x14:dataValidation>
        <x14:dataValidation type="list" allowBlank="1" showInputMessage="1" showErrorMessage="1">
          <x14:formula1>
            <xm:f>CAMBIOS!$B$12:$B$15</xm:f>
          </x14:formula1>
          <xm:sqref>N36:N38 N40:N51 AB37:AB51 AB8:AB35 N8:N34</xm:sqref>
        </x14:dataValidation>
        <x14:dataValidation type="list" allowBlank="1" showInputMessage="1" showErrorMessage="1">
          <x14:formula1>
            <xm:f>CAMBIOS!$B$19:$B$22</xm:f>
          </x14:formula1>
          <xm:sqref>Q36:Q38 Q40:Q51 AE37:AE51 AE8:AE35 Q8:Q34</xm:sqref>
        </x14:dataValidation>
        <x14:dataValidation type="list" allowBlank="1" showInputMessage="1" showErrorMessage="1">
          <x14:formula1>
            <xm:f>CAMBIOS!$D$5:$D$58</xm:f>
          </x14:formula1>
          <xm:sqref>G8:G51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C3:AI52"/>
  <sheetViews>
    <sheetView topLeftCell="K1" zoomScale="50" zoomScaleNormal="50" zoomScaleSheetLayoutView="55" zoomScalePageLayoutView="80" workbookViewId="0">
      <selection activeCell="AK9" sqref="AK9"/>
    </sheetView>
  </sheetViews>
  <sheetFormatPr baseColWidth="10" defaultColWidth="10.85546875" defaultRowHeight="17.25" x14ac:dyDescent="0.25"/>
  <cols>
    <col min="1" max="1" width="10.85546875" style="46"/>
    <col min="2" max="2" width="2.28515625" style="46" customWidth="1"/>
    <col min="3" max="4" width="10.42578125" style="66" customWidth="1"/>
    <col min="5" max="5" width="10.42578125" style="86" customWidth="1"/>
    <col min="6" max="6" width="9" style="46" customWidth="1"/>
    <col min="7" max="7" width="26.140625" style="59" customWidth="1"/>
    <col min="8" max="8" width="32.140625" style="46" customWidth="1"/>
    <col min="9" max="9" width="27.42578125" style="46" customWidth="1"/>
    <col min="10" max="10" width="16.140625" style="46" customWidth="1"/>
    <col min="11" max="11" width="21.28515625" style="46" customWidth="1"/>
    <col min="12" max="12" width="25.28515625" style="46" customWidth="1"/>
    <col min="13" max="13" width="10.42578125" style="65" customWidth="1"/>
    <col min="14" max="14" width="10.42578125" style="66" customWidth="1"/>
    <col min="15" max="16" width="10.42578125" style="46" customWidth="1"/>
    <col min="17" max="18" width="10.42578125" style="66" customWidth="1"/>
    <col min="19" max="19" width="8.7109375" style="46" customWidth="1"/>
    <col min="20" max="20" width="12.85546875" style="46" customWidth="1"/>
    <col min="21" max="21" width="12.42578125" style="46" customWidth="1"/>
    <col min="22" max="23" width="11.28515625" style="46" customWidth="1"/>
    <col min="24" max="24" width="17.7109375" style="46" customWidth="1"/>
    <col min="25" max="25" width="33.140625" style="46" customWidth="1"/>
    <col min="26" max="26" width="14" style="46" customWidth="1"/>
    <col min="27" max="27" width="10.42578125" style="57" customWidth="1"/>
    <col min="28" max="29" width="10.42578125" style="46" customWidth="1"/>
    <col min="30" max="34" width="10.85546875" style="46"/>
    <col min="35" max="35" width="23" style="46" customWidth="1"/>
    <col min="36" max="36" width="2.5703125" style="46" customWidth="1"/>
    <col min="37" max="16384" width="10.85546875" style="46"/>
  </cols>
  <sheetData>
    <row r="3" spans="3:35" ht="30" customHeight="1" x14ac:dyDescent="0.25">
      <c r="C3" s="186"/>
      <c r="D3" s="186"/>
      <c r="E3" s="186"/>
      <c r="F3" s="257" t="s">
        <v>45</v>
      </c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258"/>
      <c r="AG3" s="152"/>
      <c r="AH3" s="152"/>
      <c r="AI3" s="152"/>
    </row>
    <row r="4" spans="3:35" ht="30" customHeight="1" x14ac:dyDescent="0.25">
      <c r="C4" s="186"/>
      <c r="D4" s="186"/>
      <c r="E4" s="186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58"/>
      <c r="AC4" s="258"/>
      <c r="AD4" s="258"/>
      <c r="AE4" s="258"/>
      <c r="AF4" s="258"/>
      <c r="AG4" s="152"/>
      <c r="AH4" s="152"/>
      <c r="AI4" s="152"/>
    </row>
    <row r="5" spans="3:35" ht="30" customHeight="1" x14ac:dyDescent="0.25">
      <c r="C5" s="186"/>
      <c r="D5" s="186"/>
      <c r="E5" s="186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  <c r="Z5" s="258"/>
      <c r="AA5" s="258"/>
      <c r="AB5" s="258"/>
      <c r="AC5" s="258"/>
      <c r="AD5" s="258"/>
      <c r="AE5" s="258"/>
      <c r="AF5" s="258"/>
      <c r="AG5" s="152"/>
      <c r="AH5" s="152"/>
      <c r="AI5" s="152"/>
    </row>
    <row r="6" spans="3:35" ht="46.5" customHeight="1" x14ac:dyDescent="0.25">
      <c r="C6" s="187" t="s">
        <v>78</v>
      </c>
      <c r="D6" s="187" t="s">
        <v>21</v>
      </c>
      <c r="E6" s="187" t="s">
        <v>22</v>
      </c>
      <c r="F6" s="153" t="s">
        <v>114</v>
      </c>
      <c r="G6" s="182" t="s">
        <v>23</v>
      </c>
      <c r="H6" s="182"/>
      <c r="I6" s="182" t="s">
        <v>26</v>
      </c>
      <c r="J6" s="157" t="s">
        <v>24</v>
      </c>
      <c r="K6" s="157"/>
      <c r="L6" s="157"/>
      <c r="M6" s="157" t="s">
        <v>25</v>
      </c>
      <c r="N6" s="157"/>
      <c r="O6" s="157"/>
      <c r="P6" s="157"/>
      <c r="Q6" s="157"/>
      <c r="R6" s="157"/>
      <c r="S6" s="157"/>
      <c r="T6" s="160" t="s">
        <v>11</v>
      </c>
      <c r="U6" s="47" t="s">
        <v>13</v>
      </c>
      <c r="V6" s="154" t="s">
        <v>15</v>
      </c>
      <c r="W6" s="154"/>
      <c r="X6" s="154"/>
      <c r="Y6" s="154"/>
      <c r="Z6" s="154"/>
      <c r="AA6" s="157" t="s">
        <v>43</v>
      </c>
      <c r="AB6" s="157"/>
      <c r="AC6" s="157"/>
      <c r="AD6" s="157"/>
      <c r="AE6" s="157"/>
      <c r="AF6" s="157"/>
      <c r="AG6" s="157"/>
      <c r="AH6" s="91" t="s">
        <v>11</v>
      </c>
      <c r="AI6" s="188" t="s">
        <v>44</v>
      </c>
    </row>
    <row r="7" spans="3:35" ht="85.5" x14ac:dyDescent="0.25">
      <c r="C7" s="187"/>
      <c r="D7" s="187"/>
      <c r="E7" s="187"/>
      <c r="F7" s="153"/>
      <c r="G7" s="105" t="s">
        <v>1</v>
      </c>
      <c r="H7" s="104" t="s">
        <v>0</v>
      </c>
      <c r="I7" s="182"/>
      <c r="J7" s="92" t="s">
        <v>2</v>
      </c>
      <c r="K7" s="92" t="s">
        <v>3</v>
      </c>
      <c r="L7" s="92" t="s">
        <v>4</v>
      </c>
      <c r="M7" s="73" t="s">
        <v>5</v>
      </c>
      <c r="N7" s="73" t="s">
        <v>6</v>
      </c>
      <c r="O7" s="92" t="s">
        <v>28</v>
      </c>
      <c r="P7" s="92" t="s">
        <v>7</v>
      </c>
      <c r="Q7" s="69" t="s">
        <v>8</v>
      </c>
      <c r="R7" s="69" t="s">
        <v>9</v>
      </c>
      <c r="S7" s="92" t="s">
        <v>10</v>
      </c>
      <c r="T7" s="160"/>
      <c r="U7" s="52" t="s">
        <v>14</v>
      </c>
      <c r="V7" s="53" t="s">
        <v>16</v>
      </c>
      <c r="W7" s="53" t="s">
        <v>17</v>
      </c>
      <c r="X7" s="53" t="s">
        <v>18</v>
      </c>
      <c r="Y7" s="53" t="s">
        <v>19</v>
      </c>
      <c r="Z7" s="53" t="s">
        <v>20</v>
      </c>
      <c r="AA7" s="51" t="s">
        <v>5</v>
      </c>
      <c r="AB7" s="92" t="s">
        <v>6</v>
      </c>
      <c r="AC7" s="92" t="s">
        <v>28</v>
      </c>
      <c r="AD7" s="92" t="s">
        <v>7</v>
      </c>
      <c r="AE7" s="92" t="s">
        <v>8</v>
      </c>
      <c r="AF7" s="92" t="s">
        <v>9</v>
      </c>
      <c r="AG7" s="92" t="s">
        <v>10</v>
      </c>
      <c r="AH7" s="92" t="s">
        <v>12</v>
      </c>
      <c r="AI7" s="188"/>
    </row>
    <row r="8" spans="3:35" s="55" customFormat="1" ht="85.5" hidden="1" customHeight="1" x14ac:dyDescent="0.25">
      <c r="C8" s="99"/>
      <c r="D8" s="99" t="s">
        <v>267</v>
      </c>
      <c r="E8" s="84"/>
      <c r="F8" s="64" t="s">
        <v>82</v>
      </c>
      <c r="G8" s="35"/>
      <c r="H8" s="36"/>
      <c r="I8" s="36"/>
      <c r="J8" s="36"/>
      <c r="K8" s="36"/>
      <c r="L8" s="36"/>
      <c r="M8" s="42"/>
      <c r="N8" s="42"/>
      <c r="O8" s="37"/>
      <c r="P8" s="37"/>
      <c r="Q8" s="42"/>
      <c r="R8" s="42"/>
      <c r="S8" s="37"/>
      <c r="T8" s="37"/>
      <c r="U8" s="62"/>
      <c r="V8" s="38"/>
      <c r="W8" s="38"/>
      <c r="X8" s="38"/>
      <c r="Y8" s="36"/>
      <c r="Z8" s="38"/>
      <c r="AA8" s="37"/>
      <c r="AB8" s="37"/>
      <c r="AC8" s="37"/>
      <c r="AD8" s="37"/>
      <c r="AE8" s="37"/>
      <c r="AF8" s="37"/>
      <c r="AG8" s="36"/>
      <c r="AH8" s="36"/>
      <c r="AI8" s="36"/>
    </row>
    <row r="9" spans="3:35" s="55" customFormat="1" ht="85.5" customHeight="1" x14ac:dyDescent="0.25">
      <c r="C9" s="165" t="s">
        <v>393</v>
      </c>
      <c r="D9" s="165" t="s">
        <v>275</v>
      </c>
      <c r="E9" s="166" t="s">
        <v>368</v>
      </c>
      <c r="F9" s="190" t="s">
        <v>82</v>
      </c>
      <c r="G9" s="35" t="s">
        <v>59</v>
      </c>
      <c r="H9" s="88" t="s">
        <v>390</v>
      </c>
      <c r="I9" s="88" t="s">
        <v>79</v>
      </c>
      <c r="J9" s="76" t="s">
        <v>27</v>
      </c>
      <c r="K9" s="76" t="s">
        <v>119</v>
      </c>
      <c r="L9" s="76" t="s">
        <v>325</v>
      </c>
      <c r="M9" s="93">
        <v>2</v>
      </c>
      <c r="N9" s="93">
        <v>2</v>
      </c>
      <c r="O9" s="93">
        <f>M9*N9</f>
        <v>4</v>
      </c>
      <c r="P9" s="93" t="str">
        <f>IF(AND(O9&gt;=24,O9&lt;=40),"Muy Alto",IF(AND(20&gt;=O9,10&lt;=O9),"Alto",IF(AND(8&gt;=O9,6&lt;=O9),"Medio",IF(O9&lt;=4,"Bajo","-"))))</f>
        <v>Bajo</v>
      </c>
      <c r="Q9" s="93">
        <v>25</v>
      </c>
      <c r="R9" s="93">
        <f>O9*Q9</f>
        <v>100</v>
      </c>
      <c r="S9" s="42" t="str">
        <f>IF(AND(R9&gt;=600,R9&lt;=4000),"I",IF(AND(500&gt;=R9,150&lt;=R9),"II",IF(AND(120&gt;=R9,40&lt;=R9),"III",IF(R9&lt;=20,"IV","-"))))</f>
        <v>III</v>
      </c>
      <c r="T9" s="93" t="str">
        <f>IF(R9&gt;=360,"No Aceptable","Aceptable")</f>
        <v>Aceptable</v>
      </c>
      <c r="U9" s="93">
        <v>8</v>
      </c>
      <c r="V9" s="43" t="s">
        <v>80</v>
      </c>
      <c r="W9" s="43" t="s">
        <v>80</v>
      </c>
      <c r="X9" s="43" t="s">
        <v>182</v>
      </c>
      <c r="Y9" s="88" t="s">
        <v>355</v>
      </c>
      <c r="Z9" s="43" t="s">
        <v>80</v>
      </c>
      <c r="AA9" s="93">
        <v>2</v>
      </c>
      <c r="AB9" s="93">
        <f t="shared" ref="AB9:AB14" si="0">N9</f>
        <v>2</v>
      </c>
      <c r="AC9" s="93">
        <f>AA9*AB9</f>
        <v>4</v>
      </c>
      <c r="AD9" s="93" t="str">
        <f>IF(AND(AC9&gt;=24,AC9&lt;=40),"Muy Alto",IF(AND(20&gt;=AC9,10&lt;=AC9),"Alto",IF(AND(8&gt;=AC9,6&lt;=AC9),"Medio",IF(AC9&lt;=4,"Bajo","-"))))</f>
        <v>Bajo</v>
      </c>
      <c r="AE9" s="93">
        <v>10</v>
      </c>
      <c r="AF9" s="93">
        <f>AC9*AE9</f>
        <v>40</v>
      </c>
      <c r="AG9" s="93" t="str">
        <f>IF(AND(AF9&gt;=600,AF9&lt;=4000),"I",IF(AND(500&gt;=AF9,150&lt;=AF9),"II",IF(AND(120&gt;=AF9,40&lt;=AF9),"III",IF(AF9&lt;=20,"IV","-"))))</f>
        <v>III</v>
      </c>
      <c r="AH9" s="93" t="str">
        <f>IF(AF9&gt;=360,"No Aceptable","Aceptable")</f>
        <v>Aceptable</v>
      </c>
      <c r="AI9" s="191" t="s">
        <v>315</v>
      </c>
    </row>
    <row r="10" spans="3:35" s="55" customFormat="1" ht="85.5" customHeight="1" x14ac:dyDescent="0.25">
      <c r="C10" s="165"/>
      <c r="D10" s="165"/>
      <c r="E10" s="166"/>
      <c r="F10" s="190"/>
      <c r="G10" s="35" t="s">
        <v>56</v>
      </c>
      <c r="H10" s="88" t="s">
        <v>141</v>
      </c>
      <c r="I10" s="36" t="s">
        <v>142</v>
      </c>
      <c r="J10" s="76" t="s">
        <v>27</v>
      </c>
      <c r="K10" s="76" t="s">
        <v>366</v>
      </c>
      <c r="L10" s="76" t="s">
        <v>27</v>
      </c>
      <c r="M10" s="93">
        <v>2</v>
      </c>
      <c r="N10" s="93">
        <v>2</v>
      </c>
      <c r="O10" s="93">
        <f>M10*N10</f>
        <v>4</v>
      </c>
      <c r="P10" s="93" t="str">
        <f>IF(AND(O10&gt;=24,O10&lt;=40),"Muy Alto",IF(AND(20&gt;=O10,10&lt;=O10),"Alto",IF(AND(8&gt;=O10,6&lt;=O10),"Medio",IF(O10&lt;=4,"Bajo","-"))))</f>
        <v>Bajo</v>
      </c>
      <c r="Q10" s="93">
        <v>25</v>
      </c>
      <c r="R10" s="93">
        <f>O10*Q10</f>
        <v>100</v>
      </c>
      <c r="S10" s="42" t="str">
        <f>IF(AND(R10&gt;=600,R10&lt;=4000),"I",IF(AND(500&gt;=R10,150&lt;=R10),"II",IF(AND(120&gt;=R10,40&lt;=R10),"III",IF(R10&lt;=20,"IV","-"))))</f>
        <v>III</v>
      </c>
      <c r="T10" s="93" t="str">
        <f>IF(R10&gt;=360,"No Aceptable","Aceptable")</f>
        <v>Aceptable</v>
      </c>
      <c r="U10" s="93">
        <v>123</v>
      </c>
      <c r="V10" s="43" t="s">
        <v>80</v>
      </c>
      <c r="W10" s="45" t="s">
        <v>80</v>
      </c>
      <c r="X10" s="43" t="s">
        <v>335</v>
      </c>
      <c r="Y10" s="88" t="s">
        <v>327</v>
      </c>
      <c r="Z10" s="45" t="s">
        <v>80</v>
      </c>
      <c r="AA10" s="42">
        <v>2</v>
      </c>
      <c r="AB10" s="42">
        <f t="shared" si="0"/>
        <v>2</v>
      </c>
      <c r="AC10" s="42">
        <f>AA10*AB10</f>
        <v>4</v>
      </c>
      <c r="AD10" s="42" t="str">
        <f>IF(AND(AC10&gt;=24,AC10&lt;=40),"Muy Alto",IF(AND(20&gt;=AC10,10&lt;=AC10),"Alto",IF(AND(8&gt;=AC10,6&lt;=AC10),"Medio",IF(AC10&lt;=4,"Bajo","-"))))</f>
        <v>Bajo</v>
      </c>
      <c r="AE10" s="42">
        <v>10</v>
      </c>
      <c r="AF10" s="42">
        <f>AC10*AE10</f>
        <v>40</v>
      </c>
      <c r="AG10" s="93" t="str">
        <f>IF(AND(AF10&gt;=600,AF10&lt;=4000),"I",IF(AND(500&gt;=AF10,150&lt;=AF10),"II",IF(AND(120&gt;=AF10,40&lt;=AF10),"III",IF(AF10&lt;=20,"IV","-"))))</f>
        <v>III</v>
      </c>
      <c r="AH10" s="93" t="str">
        <f>IF(AF10&gt;=360,"No Aceptable","Aceptable")</f>
        <v>Aceptable</v>
      </c>
      <c r="AI10" s="191"/>
    </row>
    <row r="11" spans="3:35" s="55" customFormat="1" ht="98.25" customHeight="1" x14ac:dyDescent="0.25">
      <c r="C11" s="165"/>
      <c r="D11" s="165"/>
      <c r="E11" s="165" t="s">
        <v>395</v>
      </c>
      <c r="F11" s="190" t="s">
        <v>82</v>
      </c>
      <c r="G11" s="35" t="s">
        <v>101</v>
      </c>
      <c r="H11" s="88" t="s">
        <v>130</v>
      </c>
      <c r="I11" s="36" t="s">
        <v>87</v>
      </c>
      <c r="J11" s="76" t="s">
        <v>27</v>
      </c>
      <c r="K11" s="76" t="s">
        <v>27</v>
      </c>
      <c r="L11" s="76" t="s">
        <v>88</v>
      </c>
      <c r="M11" s="93">
        <v>2</v>
      </c>
      <c r="N11" s="93">
        <v>3</v>
      </c>
      <c r="O11" s="93">
        <f t="shared" ref="O11:O16" si="1">M11*N11</f>
        <v>6</v>
      </c>
      <c r="P11" s="93" t="str">
        <f t="shared" ref="P11:P16" si="2">IF(AND(O11&gt;=24,O11&lt;=40),"Muy Alto",IF(AND(20&gt;=O11,10&lt;=O11),"Alto",IF(AND(8&gt;=O11,6&lt;=O11),"Medio",IF(O11&lt;=4,"Bajo","-"))))</f>
        <v>Medio</v>
      </c>
      <c r="Q11" s="93">
        <v>10</v>
      </c>
      <c r="R11" s="93">
        <f t="shared" ref="R11:R16" si="3">O11*Q11</f>
        <v>60</v>
      </c>
      <c r="S11" s="42" t="str">
        <f t="shared" ref="S11:S16" si="4">IF(AND(R11&gt;=600,R11&lt;=4000),"I",IF(AND(500&gt;=R11,150&lt;=R11),"II",IF(AND(120&gt;=R11,40&lt;=R11),"III",IF(R11&lt;=20,"IV","-"))))</f>
        <v>III</v>
      </c>
      <c r="T11" s="93" t="str">
        <f t="shared" ref="T11:T16" si="5">IF(R11&gt;=360,"No Aceptable","Aceptable")</f>
        <v>Aceptable</v>
      </c>
      <c r="U11" s="93">
        <v>123</v>
      </c>
      <c r="V11" s="43" t="s">
        <v>80</v>
      </c>
      <c r="W11" s="43" t="s">
        <v>80</v>
      </c>
      <c r="X11" s="45" t="s">
        <v>80</v>
      </c>
      <c r="Y11" s="178" t="s">
        <v>181</v>
      </c>
      <c r="Z11" s="45" t="s">
        <v>80</v>
      </c>
      <c r="AA11" s="42">
        <v>2</v>
      </c>
      <c r="AB11" s="42">
        <f t="shared" si="0"/>
        <v>3</v>
      </c>
      <c r="AC11" s="42">
        <f t="shared" ref="AC11:AC16" si="6">AA11*AB11</f>
        <v>6</v>
      </c>
      <c r="AD11" s="42" t="str">
        <f t="shared" ref="AD11:AD16" si="7">IF(AND(AC11&gt;=24,AC11&lt;=40),"Muy Alto",IF(AND(20&gt;=AC11,10&lt;=AC11),"Alto",IF(AND(8&gt;=AC11,6&lt;=AC11),"Medio",IF(AC11&lt;=4,"Bajo","-"))))</f>
        <v>Medio</v>
      </c>
      <c r="AE11" s="42">
        <v>10</v>
      </c>
      <c r="AF11" s="42">
        <f t="shared" ref="AF11:AF16" si="8">AC11*AE11</f>
        <v>60</v>
      </c>
      <c r="AG11" s="93" t="str">
        <f t="shared" ref="AG11:AG16" si="9">IF(AND(AF11&gt;=600,AF11&lt;=4000),"I",IF(AND(500&gt;=AF11,150&lt;=AF11),"II",IF(AND(120&gt;=AF11,40&lt;=AF11),"III",IF(AF11&lt;=20,"IV","-"))))</f>
        <v>III</v>
      </c>
      <c r="AH11" s="93" t="str">
        <f t="shared" ref="AH11:AH16" si="10">IF(AF11&gt;=360,"No Aceptable","Aceptable")</f>
        <v>Aceptable</v>
      </c>
      <c r="AI11" s="191" t="s">
        <v>337</v>
      </c>
    </row>
    <row r="12" spans="3:35" s="55" customFormat="1" ht="98.25" customHeight="1" x14ac:dyDescent="0.25">
      <c r="C12" s="165"/>
      <c r="D12" s="165"/>
      <c r="E12" s="165"/>
      <c r="F12" s="190"/>
      <c r="G12" s="35" t="s">
        <v>61</v>
      </c>
      <c r="H12" s="88" t="s">
        <v>120</v>
      </c>
      <c r="I12" s="36" t="s">
        <v>87</v>
      </c>
      <c r="J12" s="76" t="s">
        <v>27</v>
      </c>
      <c r="K12" s="76" t="s">
        <v>27</v>
      </c>
      <c r="L12" s="76" t="s">
        <v>121</v>
      </c>
      <c r="M12" s="93">
        <v>2</v>
      </c>
      <c r="N12" s="93">
        <v>3</v>
      </c>
      <c r="O12" s="93">
        <f t="shared" si="1"/>
        <v>6</v>
      </c>
      <c r="P12" s="93" t="str">
        <f t="shared" si="2"/>
        <v>Medio</v>
      </c>
      <c r="Q12" s="93">
        <v>10</v>
      </c>
      <c r="R12" s="93">
        <f t="shared" si="3"/>
        <v>60</v>
      </c>
      <c r="S12" s="42" t="str">
        <f t="shared" si="4"/>
        <v>III</v>
      </c>
      <c r="T12" s="93" t="str">
        <f t="shared" si="5"/>
        <v>Aceptable</v>
      </c>
      <c r="U12" s="93">
        <v>123</v>
      </c>
      <c r="V12" s="43" t="s">
        <v>80</v>
      </c>
      <c r="W12" s="43" t="s">
        <v>80</v>
      </c>
      <c r="X12" s="45" t="s">
        <v>80</v>
      </c>
      <c r="Y12" s="178"/>
      <c r="Z12" s="45" t="s">
        <v>80</v>
      </c>
      <c r="AA12" s="42">
        <v>2</v>
      </c>
      <c r="AB12" s="42">
        <f t="shared" si="0"/>
        <v>3</v>
      </c>
      <c r="AC12" s="42">
        <f t="shared" si="6"/>
        <v>6</v>
      </c>
      <c r="AD12" s="42" t="str">
        <f t="shared" si="7"/>
        <v>Medio</v>
      </c>
      <c r="AE12" s="42">
        <v>10</v>
      </c>
      <c r="AF12" s="42">
        <f t="shared" si="8"/>
        <v>60</v>
      </c>
      <c r="AG12" s="93" t="str">
        <f t="shared" si="9"/>
        <v>III</v>
      </c>
      <c r="AH12" s="93" t="str">
        <f t="shared" si="10"/>
        <v>Aceptable</v>
      </c>
      <c r="AI12" s="191"/>
    </row>
    <row r="13" spans="3:35" s="55" customFormat="1" ht="98.25" customHeight="1" x14ac:dyDescent="0.25">
      <c r="C13" s="165"/>
      <c r="D13" s="165"/>
      <c r="E13" s="165"/>
      <c r="F13" s="190" t="s">
        <v>82</v>
      </c>
      <c r="G13" s="35" t="s">
        <v>65</v>
      </c>
      <c r="H13" s="88" t="s">
        <v>77</v>
      </c>
      <c r="I13" s="36" t="s">
        <v>191</v>
      </c>
      <c r="J13" s="76" t="s">
        <v>193</v>
      </c>
      <c r="K13" s="76" t="s">
        <v>192</v>
      </c>
      <c r="L13" s="76" t="s">
        <v>86</v>
      </c>
      <c r="M13" s="93">
        <v>6</v>
      </c>
      <c r="N13" s="93">
        <v>4</v>
      </c>
      <c r="O13" s="93">
        <f t="shared" si="1"/>
        <v>24</v>
      </c>
      <c r="P13" s="93" t="str">
        <f t="shared" si="2"/>
        <v>Muy Alto</v>
      </c>
      <c r="Q13" s="93">
        <v>10</v>
      </c>
      <c r="R13" s="93">
        <f t="shared" si="3"/>
        <v>240</v>
      </c>
      <c r="S13" s="42" t="str">
        <f t="shared" si="4"/>
        <v>II</v>
      </c>
      <c r="T13" s="93" t="str">
        <f t="shared" si="5"/>
        <v>Aceptable</v>
      </c>
      <c r="U13" s="93">
        <v>123</v>
      </c>
      <c r="V13" s="43" t="s">
        <v>80</v>
      </c>
      <c r="W13" s="43" t="s">
        <v>80</v>
      </c>
      <c r="X13" s="43" t="s">
        <v>80</v>
      </c>
      <c r="Y13" s="178" t="s">
        <v>310</v>
      </c>
      <c r="Z13" s="45" t="s">
        <v>80</v>
      </c>
      <c r="AA13" s="42">
        <v>2</v>
      </c>
      <c r="AB13" s="42">
        <f t="shared" si="0"/>
        <v>4</v>
      </c>
      <c r="AC13" s="42">
        <f t="shared" si="6"/>
        <v>8</v>
      </c>
      <c r="AD13" s="42" t="str">
        <f t="shared" si="7"/>
        <v>Medio</v>
      </c>
      <c r="AE13" s="42">
        <v>10</v>
      </c>
      <c r="AF13" s="42">
        <f t="shared" si="8"/>
        <v>80</v>
      </c>
      <c r="AG13" s="93" t="str">
        <f t="shared" si="9"/>
        <v>III</v>
      </c>
      <c r="AH13" s="93" t="str">
        <f t="shared" si="10"/>
        <v>Aceptable</v>
      </c>
      <c r="AI13" s="93" t="s">
        <v>81</v>
      </c>
    </row>
    <row r="14" spans="3:35" s="55" customFormat="1" ht="98.25" customHeight="1" x14ac:dyDescent="0.25">
      <c r="C14" s="165"/>
      <c r="D14" s="165"/>
      <c r="E14" s="165"/>
      <c r="F14" s="190"/>
      <c r="G14" s="35" t="s">
        <v>64</v>
      </c>
      <c r="H14" s="88" t="s">
        <v>364</v>
      </c>
      <c r="I14" s="36" t="s">
        <v>349</v>
      </c>
      <c r="J14" s="76" t="s">
        <v>27</v>
      </c>
      <c r="K14" s="76" t="s">
        <v>350</v>
      </c>
      <c r="L14" s="76" t="s">
        <v>351</v>
      </c>
      <c r="M14" s="93">
        <v>6</v>
      </c>
      <c r="N14" s="93">
        <v>1</v>
      </c>
      <c r="O14" s="93">
        <f t="shared" si="1"/>
        <v>6</v>
      </c>
      <c r="P14" s="93" t="str">
        <f t="shared" si="2"/>
        <v>Medio</v>
      </c>
      <c r="Q14" s="93">
        <v>10</v>
      </c>
      <c r="R14" s="93">
        <f t="shared" si="3"/>
        <v>60</v>
      </c>
      <c r="S14" s="42" t="str">
        <f t="shared" si="4"/>
        <v>III</v>
      </c>
      <c r="T14" s="93" t="str">
        <f t="shared" si="5"/>
        <v>Aceptable</v>
      </c>
      <c r="U14" s="93">
        <v>123</v>
      </c>
      <c r="V14" s="43" t="s">
        <v>80</v>
      </c>
      <c r="W14" s="43" t="s">
        <v>80</v>
      </c>
      <c r="X14" s="43" t="s">
        <v>80</v>
      </c>
      <c r="Y14" s="178"/>
      <c r="Z14" s="45" t="s">
        <v>80</v>
      </c>
      <c r="AA14" s="42">
        <v>2</v>
      </c>
      <c r="AB14" s="42">
        <f t="shared" si="0"/>
        <v>1</v>
      </c>
      <c r="AC14" s="42">
        <f t="shared" si="6"/>
        <v>2</v>
      </c>
      <c r="AD14" s="42" t="str">
        <f t="shared" si="7"/>
        <v>Bajo</v>
      </c>
      <c r="AE14" s="42">
        <v>10</v>
      </c>
      <c r="AF14" s="42">
        <f t="shared" si="8"/>
        <v>20</v>
      </c>
      <c r="AG14" s="93" t="str">
        <f t="shared" si="9"/>
        <v>IV</v>
      </c>
      <c r="AH14" s="93" t="str">
        <f t="shared" si="10"/>
        <v>Aceptable</v>
      </c>
      <c r="AI14" s="93" t="s">
        <v>201</v>
      </c>
    </row>
    <row r="15" spans="3:35" s="55" customFormat="1" ht="98.25" customHeight="1" x14ac:dyDescent="0.25">
      <c r="C15" s="165"/>
      <c r="D15" s="165"/>
      <c r="E15" s="165"/>
      <c r="F15" s="94" t="s">
        <v>148</v>
      </c>
      <c r="G15" s="96" t="s">
        <v>53</v>
      </c>
      <c r="H15" s="88" t="s">
        <v>402</v>
      </c>
      <c r="I15" s="36" t="s">
        <v>202</v>
      </c>
      <c r="J15" s="76" t="s">
        <v>131</v>
      </c>
      <c r="K15" s="76" t="s">
        <v>132</v>
      </c>
      <c r="L15" s="76" t="s">
        <v>133</v>
      </c>
      <c r="M15" s="93">
        <v>2</v>
      </c>
      <c r="N15" s="93">
        <v>3</v>
      </c>
      <c r="O15" s="93">
        <f>M15*N15</f>
        <v>6</v>
      </c>
      <c r="P15" s="93" t="str">
        <f>IF(AND(O15&gt;=24,O15&lt;=40),"Muy Alto",IF(AND(20&gt;=O15,10&lt;=O15),"Alto",IF(AND(8&gt;=O15,6&lt;=O15),"Medio",IF(O15&lt;=4,"Bajo","-"))))</f>
        <v>Medio</v>
      </c>
      <c r="Q15" s="93">
        <v>25</v>
      </c>
      <c r="R15" s="93">
        <f>O15*Q15</f>
        <v>150</v>
      </c>
      <c r="S15" s="42" t="str">
        <f>IF(AND(R15&gt;=600,R15&lt;=4000),"I",IF(AND(500&gt;=R15,150&lt;=R15),"II",IF(AND(120&gt;=R15,40&lt;=R15),"III",IF(R15&lt;=20,"IV","-"))))</f>
        <v>II</v>
      </c>
      <c r="T15" s="93" t="str">
        <f>IF(R15&gt;=360,"No Aceptable","Aceptable")</f>
        <v>Aceptable</v>
      </c>
      <c r="U15" s="93">
        <v>123</v>
      </c>
      <c r="V15" s="43" t="s">
        <v>80</v>
      </c>
      <c r="W15" s="43" t="s">
        <v>80</v>
      </c>
      <c r="X15" s="43" t="s">
        <v>134</v>
      </c>
      <c r="Y15" s="88" t="s">
        <v>317</v>
      </c>
      <c r="Z15" s="45" t="s">
        <v>80</v>
      </c>
      <c r="AA15" s="42">
        <v>2</v>
      </c>
      <c r="AB15" s="42">
        <v>2</v>
      </c>
      <c r="AC15" s="42">
        <f>AA15*AB15</f>
        <v>4</v>
      </c>
      <c r="AD15" s="42" t="str">
        <f>IF(AND(AC15&gt;=24,AC15&lt;=40),"Muy Alto",IF(AND(20&gt;=AC15,10&lt;=AC15),"Alto",IF(AND(8&gt;=AC15,6&lt;=AC15),"Medio",IF(AC15&lt;=4,"Bajo","-"))))</f>
        <v>Bajo</v>
      </c>
      <c r="AE15" s="42">
        <v>25</v>
      </c>
      <c r="AF15" s="42">
        <f>AC15*AE15</f>
        <v>100</v>
      </c>
      <c r="AG15" s="93" t="str">
        <f>IF(AND(AF15&gt;=600,AF15&lt;=4000),"I",IF(AND(500&gt;=AF15,150&lt;=AF15),"II",IF(AND(120&gt;=AF15,40&lt;=AF15),"III",IF(AF15&lt;=20,"IV","-"))))</f>
        <v>III</v>
      </c>
      <c r="AH15" s="93" t="str">
        <f>IF(AF15&gt;=360,"No Aceptable","Aceptable")</f>
        <v>Aceptable</v>
      </c>
      <c r="AI15" s="93"/>
    </row>
    <row r="16" spans="3:35" s="55" customFormat="1" ht="98.25" customHeight="1" x14ac:dyDescent="0.25">
      <c r="C16" s="165"/>
      <c r="D16" s="87" t="s">
        <v>396</v>
      </c>
      <c r="E16" s="89" t="s">
        <v>286</v>
      </c>
      <c r="F16" s="94" t="s">
        <v>82</v>
      </c>
      <c r="G16" s="35" t="s">
        <v>72</v>
      </c>
      <c r="H16" s="88" t="s">
        <v>208</v>
      </c>
      <c r="I16" s="90" t="s">
        <v>209</v>
      </c>
      <c r="J16" s="79" t="s">
        <v>210</v>
      </c>
      <c r="K16" s="79" t="s">
        <v>27</v>
      </c>
      <c r="L16" s="79" t="s">
        <v>27</v>
      </c>
      <c r="M16" s="40">
        <v>2</v>
      </c>
      <c r="N16" s="93">
        <v>2</v>
      </c>
      <c r="O16" s="93">
        <f t="shared" si="1"/>
        <v>4</v>
      </c>
      <c r="P16" s="93" t="str">
        <f t="shared" si="2"/>
        <v>Bajo</v>
      </c>
      <c r="Q16" s="93">
        <v>25</v>
      </c>
      <c r="R16" s="93">
        <f t="shared" si="3"/>
        <v>100</v>
      </c>
      <c r="S16" s="42" t="str">
        <f t="shared" si="4"/>
        <v>III</v>
      </c>
      <c r="T16" s="93" t="str">
        <f t="shared" si="5"/>
        <v>Aceptable</v>
      </c>
      <c r="U16" s="93">
        <v>3</v>
      </c>
      <c r="V16" s="43" t="s">
        <v>80</v>
      </c>
      <c r="W16" s="43" t="s">
        <v>80</v>
      </c>
      <c r="X16" s="77" t="s">
        <v>211</v>
      </c>
      <c r="Y16" s="88" t="s">
        <v>326</v>
      </c>
      <c r="Z16" s="38" t="s">
        <v>212</v>
      </c>
      <c r="AA16" s="45">
        <v>2</v>
      </c>
      <c r="AB16" s="45">
        <v>2</v>
      </c>
      <c r="AC16" s="45">
        <f t="shared" si="6"/>
        <v>4</v>
      </c>
      <c r="AD16" s="43" t="str">
        <f t="shared" si="7"/>
        <v>Bajo</v>
      </c>
      <c r="AE16" s="42">
        <v>25</v>
      </c>
      <c r="AF16" s="45">
        <f t="shared" si="8"/>
        <v>100</v>
      </c>
      <c r="AG16" s="93" t="str">
        <f t="shared" si="9"/>
        <v>III</v>
      </c>
      <c r="AH16" s="44" t="str">
        <f t="shared" si="10"/>
        <v>Aceptable</v>
      </c>
      <c r="AI16" s="36" t="s">
        <v>394</v>
      </c>
    </row>
    <row r="17" spans="3:35" s="55" customFormat="1" ht="98.25" customHeight="1" x14ac:dyDescent="0.25">
      <c r="C17" s="165" t="s">
        <v>398</v>
      </c>
      <c r="D17" s="165" t="s">
        <v>275</v>
      </c>
      <c r="E17" s="165" t="s">
        <v>397</v>
      </c>
      <c r="F17" s="173" t="s">
        <v>82</v>
      </c>
      <c r="G17" s="35" t="s">
        <v>101</v>
      </c>
      <c r="H17" s="88" t="s">
        <v>130</v>
      </c>
      <c r="I17" s="36" t="s">
        <v>87</v>
      </c>
      <c r="J17" s="76" t="s">
        <v>27</v>
      </c>
      <c r="K17" s="76" t="s">
        <v>27</v>
      </c>
      <c r="L17" s="76" t="s">
        <v>88</v>
      </c>
      <c r="M17" s="93">
        <v>2</v>
      </c>
      <c r="N17" s="93">
        <v>3</v>
      </c>
      <c r="O17" s="93">
        <f t="shared" ref="O17:O25" si="11">M17*N17</f>
        <v>6</v>
      </c>
      <c r="P17" s="93" t="str">
        <f t="shared" ref="P17:P25" si="12">IF(AND(O17&gt;=24,O17&lt;=40),"Muy Alto",IF(AND(20&gt;=O17,10&lt;=O17),"Alto",IF(AND(8&gt;=O17,6&lt;=O17),"Medio",IF(O17&lt;=4,"Bajo","-"))))</f>
        <v>Medio</v>
      </c>
      <c r="Q17" s="93">
        <v>10</v>
      </c>
      <c r="R17" s="93">
        <f t="shared" ref="R17:R25" si="13">O17*Q17</f>
        <v>60</v>
      </c>
      <c r="S17" s="42" t="str">
        <f t="shared" ref="S17:S25" si="14">IF(AND(R17&gt;=600,R17&lt;=4000),"I",IF(AND(500&gt;=R17,150&lt;=R17),"II",IF(AND(120&gt;=R17,40&lt;=R17),"III",IF(R17&lt;=20,"IV","-"))))</f>
        <v>III</v>
      </c>
      <c r="T17" s="93" t="str">
        <f t="shared" ref="T17:T34" si="15">IF(R17&gt;=360,"No Aceptable","Aceptable")</f>
        <v>Aceptable</v>
      </c>
      <c r="U17" s="93">
        <v>123</v>
      </c>
      <c r="V17" s="43" t="s">
        <v>80</v>
      </c>
      <c r="W17" s="43" t="s">
        <v>80</v>
      </c>
      <c r="X17" s="45" t="s">
        <v>80</v>
      </c>
      <c r="Y17" s="178" t="s">
        <v>181</v>
      </c>
      <c r="Z17" s="45" t="s">
        <v>80</v>
      </c>
      <c r="AA17" s="42">
        <v>2</v>
      </c>
      <c r="AB17" s="42">
        <f>N17</f>
        <v>3</v>
      </c>
      <c r="AC17" s="42">
        <f>AA17*AB17</f>
        <v>6</v>
      </c>
      <c r="AD17" s="42" t="str">
        <f>IF(AND(AC17&gt;=24,AC17&lt;=40),"Muy Alto",IF(AND(20&gt;=AC17,10&lt;=AC17),"Alto",IF(AND(8&gt;=AC17,6&lt;=AC17),"Medio",IF(AC17&lt;=4,"Bajo","-"))))</f>
        <v>Medio</v>
      </c>
      <c r="AE17" s="42">
        <v>10</v>
      </c>
      <c r="AF17" s="42">
        <f>AC17*AE17</f>
        <v>60</v>
      </c>
      <c r="AG17" s="93" t="str">
        <f>IF(AND(AF17&gt;=600,AF17&lt;=4000),"I",IF(AND(500&gt;=AF17,150&lt;=AF17),"II",IF(AND(120&gt;=AF17,40&lt;=AF17),"III",IF(AF17&lt;=20,"IV","-"))))</f>
        <v>III</v>
      </c>
      <c r="AH17" s="93" t="str">
        <f>IF(AF17&gt;=360,"No Aceptable","Aceptable")</f>
        <v>Aceptable</v>
      </c>
      <c r="AI17" s="191" t="s">
        <v>337</v>
      </c>
    </row>
    <row r="18" spans="3:35" s="55" customFormat="1" ht="98.25" customHeight="1" x14ac:dyDescent="0.25">
      <c r="C18" s="165"/>
      <c r="D18" s="165"/>
      <c r="E18" s="165"/>
      <c r="F18" s="173"/>
      <c r="G18" s="35" t="s">
        <v>61</v>
      </c>
      <c r="H18" s="88" t="s">
        <v>120</v>
      </c>
      <c r="I18" s="36" t="s">
        <v>87</v>
      </c>
      <c r="J18" s="76" t="s">
        <v>27</v>
      </c>
      <c r="K18" s="76" t="s">
        <v>27</v>
      </c>
      <c r="L18" s="76" t="s">
        <v>121</v>
      </c>
      <c r="M18" s="93">
        <v>2</v>
      </c>
      <c r="N18" s="93">
        <v>3</v>
      </c>
      <c r="O18" s="93">
        <f t="shared" si="11"/>
        <v>6</v>
      </c>
      <c r="P18" s="93" t="str">
        <f t="shared" si="12"/>
        <v>Medio</v>
      </c>
      <c r="Q18" s="93">
        <v>10</v>
      </c>
      <c r="R18" s="93">
        <f t="shared" si="13"/>
        <v>60</v>
      </c>
      <c r="S18" s="42" t="str">
        <f t="shared" si="14"/>
        <v>III</v>
      </c>
      <c r="T18" s="93" t="str">
        <f t="shared" si="15"/>
        <v>Aceptable</v>
      </c>
      <c r="U18" s="93">
        <v>123</v>
      </c>
      <c r="V18" s="43" t="s">
        <v>80</v>
      </c>
      <c r="W18" s="43" t="s">
        <v>80</v>
      </c>
      <c r="X18" s="45" t="s">
        <v>80</v>
      </c>
      <c r="Y18" s="178"/>
      <c r="Z18" s="45" t="s">
        <v>80</v>
      </c>
      <c r="AA18" s="42">
        <v>2</v>
      </c>
      <c r="AB18" s="42">
        <f>N18</f>
        <v>3</v>
      </c>
      <c r="AC18" s="42">
        <f>AA18*AB18</f>
        <v>6</v>
      </c>
      <c r="AD18" s="42" t="str">
        <f>IF(AND(AC18&gt;=24,AC18&lt;=40),"Muy Alto",IF(AND(20&gt;=AC18,10&lt;=AC18),"Alto",IF(AND(8&gt;=AC18,6&lt;=AC18),"Medio",IF(AC18&lt;=4,"Bajo","-"))))</f>
        <v>Medio</v>
      </c>
      <c r="AE18" s="42">
        <v>10</v>
      </c>
      <c r="AF18" s="42">
        <f>AC18*AE18</f>
        <v>60</v>
      </c>
      <c r="AG18" s="93" t="str">
        <f>IF(AND(AF18&gt;=600,AF18&lt;=4000),"I",IF(AND(500&gt;=AF18,150&lt;=AF18),"II",IF(AND(120&gt;=AF18,40&lt;=AF18),"III",IF(AF18&lt;=20,"IV","-"))))</f>
        <v>III</v>
      </c>
      <c r="AH18" s="93" t="str">
        <f>IF(AF18&gt;=360,"No Aceptable","Aceptable")</f>
        <v>Aceptable</v>
      </c>
      <c r="AI18" s="191"/>
    </row>
    <row r="19" spans="3:35" s="55" customFormat="1" ht="98.25" customHeight="1" x14ac:dyDescent="0.25">
      <c r="C19" s="165"/>
      <c r="D19" s="165"/>
      <c r="E19" s="165"/>
      <c r="F19" s="173" t="s">
        <v>82</v>
      </c>
      <c r="G19" s="35" t="s">
        <v>65</v>
      </c>
      <c r="H19" s="88" t="s">
        <v>77</v>
      </c>
      <c r="I19" s="36" t="s">
        <v>191</v>
      </c>
      <c r="J19" s="76" t="s">
        <v>193</v>
      </c>
      <c r="K19" s="76" t="s">
        <v>192</v>
      </c>
      <c r="L19" s="76" t="s">
        <v>86</v>
      </c>
      <c r="M19" s="93">
        <v>6</v>
      </c>
      <c r="N19" s="93">
        <v>4</v>
      </c>
      <c r="O19" s="93">
        <f t="shared" si="11"/>
        <v>24</v>
      </c>
      <c r="P19" s="93" t="str">
        <f t="shared" si="12"/>
        <v>Muy Alto</v>
      </c>
      <c r="Q19" s="93">
        <v>10</v>
      </c>
      <c r="R19" s="93">
        <f t="shared" si="13"/>
        <v>240</v>
      </c>
      <c r="S19" s="42" t="str">
        <f t="shared" si="14"/>
        <v>II</v>
      </c>
      <c r="T19" s="93" t="str">
        <f t="shared" si="15"/>
        <v>Aceptable</v>
      </c>
      <c r="U19" s="93">
        <v>123</v>
      </c>
      <c r="V19" s="43" t="s">
        <v>80</v>
      </c>
      <c r="W19" s="43" t="s">
        <v>80</v>
      </c>
      <c r="X19" s="43" t="s">
        <v>80</v>
      </c>
      <c r="Y19" s="178" t="s">
        <v>310</v>
      </c>
      <c r="Z19" s="45" t="s">
        <v>80</v>
      </c>
      <c r="AA19" s="42">
        <v>2</v>
      </c>
      <c r="AB19" s="42">
        <f>N19</f>
        <v>4</v>
      </c>
      <c r="AC19" s="42">
        <f>AA19*AB19</f>
        <v>8</v>
      </c>
      <c r="AD19" s="42" t="str">
        <f>IF(AND(AC19&gt;=24,AC19&lt;=40),"Muy Alto",IF(AND(20&gt;=AC19,10&lt;=AC19),"Alto",IF(AND(8&gt;=AC19,6&lt;=AC19),"Medio",IF(AC19&lt;=4,"Bajo","-"))))</f>
        <v>Medio</v>
      </c>
      <c r="AE19" s="42">
        <v>10</v>
      </c>
      <c r="AF19" s="42">
        <f>AC19*AE19</f>
        <v>80</v>
      </c>
      <c r="AG19" s="93" t="str">
        <f>IF(AND(AF19&gt;=600,AF19&lt;=4000),"I",IF(AND(500&gt;=AF19,150&lt;=AF19),"II",IF(AND(120&gt;=AF19,40&lt;=AF19),"III",IF(AF19&lt;=20,"IV","-"))))</f>
        <v>III</v>
      </c>
      <c r="AH19" s="93" t="str">
        <f>IF(AF19&gt;=360,"No Aceptable","Aceptable")</f>
        <v>Aceptable</v>
      </c>
      <c r="AI19" s="93" t="s">
        <v>81</v>
      </c>
    </row>
    <row r="20" spans="3:35" s="55" customFormat="1" ht="98.25" customHeight="1" x14ac:dyDescent="0.25">
      <c r="C20" s="165"/>
      <c r="D20" s="165"/>
      <c r="E20" s="165"/>
      <c r="F20" s="173"/>
      <c r="G20" s="35" t="s">
        <v>64</v>
      </c>
      <c r="H20" s="88" t="s">
        <v>364</v>
      </c>
      <c r="I20" s="36" t="s">
        <v>349</v>
      </c>
      <c r="J20" s="76" t="s">
        <v>27</v>
      </c>
      <c r="K20" s="76" t="s">
        <v>350</v>
      </c>
      <c r="L20" s="76" t="s">
        <v>351</v>
      </c>
      <c r="M20" s="93">
        <v>6</v>
      </c>
      <c r="N20" s="93">
        <v>1</v>
      </c>
      <c r="O20" s="93">
        <f t="shared" si="11"/>
        <v>6</v>
      </c>
      <c r="P20" s="93" t="str">
        <f t="shared" si="12"/>
        <v>Medio</v>
      </c>
      <c r="Q20" s="93">
        <v>10</v>
      </c>
      <c r="R20" s="93">
        <f t="shared" si="13"/>
        <v>60</v>
      </c>
      <c r="S20" s="42" t="str">
        <f t="shared" si="14"/>
        <v>III</v>
      </c>
      <c r="T20" s="93" t="str">
        <f t="shared" si="15"/>
        <v>Aceptable</v>
      </c>
      <c r="U20" s="93">
        <v>123</v>
      </c>
      <c r="V20" s="43" t="s">
        <v>80</v>
      </c>
      <c r="W20" s="43" t="s">
        <v>80</v>
      </c>
      <c r="X20" s="43" t="s">
        <v>80</v>
      </c>
      <c r="Y20" s="178"/>
      <c r="Z20" s="45" t="s">
        <v>80</v>
      </c>
      <c r="AA20" s="42">
        <v>2</v>
      </c>
      <c r="AB20" s="42">
        <f>N20</f>
        <v>1</v>
      </c>
      <c r="AC20" s="42">
        <f>AA20*AB20</f>
        <v>2</v>
      </c>
      <c r="AD20" s="42" t="str">
        <f>IF(AND(AC20&gt;=24,AC20&lt;=40),"Muy Alto",IF(AND(20&gt;=AC20,10&lt;=AC20),"Alto",IF(AND(8&gt;=AC20,6&lt;=AC20),"Medio",IF(AC20&lt;=4,"Bajo","-"))))</f>
        <v>Bajo</v>
      </c>
      <c r="AE20" s="42">
        <v>10</v>
      </c>
      <c r="AF20" s="42">
        <f>AC20*AE20</f>
        <v>20</v>
      </c>
      <c r="AG20" s="93" t="str">
        <f>IF(AND(AF20&gt;=600,AF20&lt;=4000),"I",IF(AND(500&gt;=AF20,150&lt;=AF20),"II",IF(AND(120&gt;=AF20,40&lt;=AF20),"III",IF(AF20&lt;=20,"IV","-"))))</f>
        <v>IV</v>
      </c>
      <c r="AH20" s="93" t="str">
        <f>IF(AF20&gt;=360,"No Aceptable","Aceptable")</f>
        <v>Aceptable</v>
      </c>
      <c r="AI20" s="93" t="s">
        <v>201</v>
      </c>
    </row>
    <row r="21" spans="3:35" s="55" customFormat="1" ht="98.25" customHeight="1" x14ac:dyDescent="0.25">
      <c r="C21" s="165"/>
      <c r="D21" s="165"/>
      <c r="E21" s="165"/>
      <c r="F21" s="90" t="s">
        <v>148</v>
      </c>
      <c r="G21" s="96" t="s">
        <v>53</v>
      </c>
      <c r="H21" s="88" t="s">
        <v>402</v>
      </c>
      <c r="I21" s="36" t="s">
        <v>202</v>
      </c>
      <c r="J21" s="76" t="s">
        <v>131</v>
      </c>
      <c r="K21" s="76" t="s">
        <v>132</v>
      </c>
      <c r="L21" s="76" t="s">
        <v>133</v>
      </c>
      <c r="M21" s="93">
        <v>2</v>
      </c>
      <c r="N21" s="93">
        <v>3</v>
      </c>
      <c r="O21" s="93">
        <f t="shared" si="11"/>
        <v>6</v>
      </c>
      <c r="P21" s="93" t="str">
        <f t="shared" si="12"/>
        <v>Medio</v>
      </c>
      <c r="Q21" s="93">
        <v>25</v>
      </c>
      <c r="R21" s="93">
        <f t="shared" si="13"/>
        <v>150</v>
      </c>
      <c r="S21" s="42" t="str">
        <f t="shared" si="14"/>
        <v>II</v>
      </c>
      <c r="T21" s="93" t="str">
        <f t="shared" si="15"/>
        <v>Aceptable</v>
      </c>
      <c r="U21" s="93">
        <v>123</v>
      </c>
      <c r="V21" s="43" t="s">
        <v>80</v>
      </c>
      <c r="W21" s="43" t="s">
        <v>80</v>
      </c>
      <c r="X21" s="43" t="s">
        <v>134</v>
      </c>
      <c r="Y21" s="88" t="s">
        <v>317</v>
      </c>
      <c r="Z21" s="45" t="s">
        <v>80</v>
      </c>
      <c r="AA21" s="42">
        <v>2</v>
      </c>
      <c r="AB21" s="42">
        <v>2</v>
      </c>
      <c r="AC21" s="42">
        <f>AA21*AB21</f>
        <v>4</v>
      </c>
      <c r="AD21" s="42" t="str">
        <f>IF(AND(AC21&gt;=24,AC21&lt;=40),"Muy Alto",IF(AND(20&gt;=AC21,10&lt;=AC21),"Alto",IF(AND(8&gt;=AC21,6&lt;=AC21),"Medio",IF(AC21&lt;=4,"Bajo","-"))))</f>
        <v>Bajo</v>
      </c>
      <c r="AE21" s="42">
        <v>25</v>
      </c>
      <c r="AF21" s="42">
        <f>AC21*AE21</f>
        <v>100</v>
      </c>
      <c r="AG21" s="93" t="str">
        <f>IF(AND(AF21&gt;=600,AF21&lt;=4000),"I",IF(AND(500&gt;=AF21,150&lt;=AF21),"II",IF(AND(120&gt;=AF21,40&lt;=AF21),"III",IF(AF21&lt;=20,"IV","-"))))</f>
        <v>III</v>
      </c>
      <c r="AH21" s="93" t="str">
        <f>IF(AF21&gt;=360,"No Aceptable","Aceptable")</f>
        <v>Aceptable</v>
      </c>
      <c r="AI21" s="93"/>
    </row>
    <row r="22" spans="3:35" s="55" customFormat="1" ht="98.25" customHeight="1" x14ac:dyDescent="0.25">
      <c r="C22" s="165" t="s">
        <v>400</v>
      </c>
      <c r="D22" s="165" t="s">
        <v>399</v>
      </c>
      <c r="E22" s="165" t="s">
        <v>397</v>
      </c>
      <c r="F22" s="173" t="s">
        <v>82</v>
      </c>
      <c r="G22" s="35" t="s">
        <v>101</v>
      </c>
      <c r="H22" s="88" t="s">
        <v>130</v>
      </c>
      <c r="I22" s="36" t="s">
        <v>87</v>
      </c>
      <c r="J22" s="76" t="s">
        <v>27</v>
      </c>
      <c r="K22" s="76" t="s">
        <v>27</v>
      </c>
      <c r="L22" s="76" t="s">
        <v>88</v>
      </c>
      <c r="M22" s="93">
        <v>2</v>
      </c>
      <c r="N22" s="93">
        <v>3</v>
      </c>
      <c r="O22" s="93">
        <f t="shared" si="11"/>
        <v>6</v>
      </c>
      <c r="P22" s="93" t="str">
        <f t="shared" si="12"/>
        <v>Medio</v>
      </c>
      <c r="Q22" s="93">
        <v>10</v>
      </c>
      <c r="R22" s="93">
        <f t="shared" si="13"/>
        <v>60</v>
      </c>
      <c r="S22" s="42" t="str">
        <f t="shared" si="14"/>
        <v>III</v>
      </c>
      <c r="T22" s="93" t="str">
        <f t="shared" si="15"/>
        <v>Aceptable</v>
      </c>
      <c r="U22" s="93">
        <v>123</v>
      </c>
      <c r="V22" s="43" t="s">
        <v>80</v>
      </c>
      <c r="W22" s="43" t="s">
        <v>80</v>
      </c>
      <c r="X22" s="45" t="s">
        <v>80</v>
      </c>
      <c r="Y22" s="178" t="s">
        <v>181</v>
      </c>
      <c r="Z22" s="45" t="s">
        <v>80</v>
      </c>
      <c r="AA22" s="42">
        <v>2</v>
      </c>
      <c r="AB22" s="42">
        <f t="shared" ref="AB22:AB29" si="16">N22</f>
        <v>3</v>
      </c>
      <c r="AC22" s="42">
        <f t="shared" ref="AC22:AC29" si="17">AA22*AB22</f>
        <v>6</v>
      </c>
      <c r="AD22" s="42" t="str">
        <f t="shared" ref="AD22:AD29" si="18">IF(AND(AC22&gt;=24,AC22&lt;=40),"Muy Alto",IF(AND(20&gt;=AC22,10&lt;=AC22),"Alto",IF(AND(8&gt;=AC22,6&lt;=AC22),"Medio",IF(AC22&lt;=4,"Bajo","-"))))</f>
        <v>Medio</v>
      </c>
      <c r="AE22" s="42">
        <v>10</v>
      </c>
      <c r="AF22" s="42">
        <f t="shared" ref="AF22:AF29" si="19">AC22*AE22</f>
        <v>60</v>
      </c>
      <c r="AG22" s="93" t="str">
        <f t="shared" ref="AG22:AG29" si="20">IF(AND(AF22&gt;=600,AF22&lt;=4000),"I",IF(AND(500&gt;=AF22,150&lt;=AF22),"II",IF(AND(120&gt;=AF22,40&lt;=AF22),"III",IF(AF22&lt;=20,"IV","-"))))</f>
        <v>III</v>
      </c>
      <c r="AH22" s="93" t="str">
        <f t="shared" ref="AH22:AH29" si="21">IF(AF22&gt;=360,"No Aceptable","Aceptable")</f>
        <v>Aceptable</v>
      </c>
      <c r="AI22" s="191" t="s">
        <v>337</v>
      </c>
    </row>
    <row r="23" spans="3:35" s="55" customFormat="1" ht="98.25" customHeight="1" x14ac:dyDescent="0.25">
      <c r="C23" s="165"/>
      <c r="D23" s="165"/>
      <c r="E23" s="165"/>
      <c r="F23" s="173"/>
      <c r="G23" s="35" t="s">
        <v>61</v>
      </c>
      <c r="H23" s="88" t="s">
        <v>120</v>
      </c>
      <c r="I23" s="36" t="s">
        <v>87</v>
      </c>
      <c r="J23" s="76" t="s">
        <v>27</v>
      </c>
      <c r="K23" s="76" t="s">
        <v>27</v>
      </c>
      <c r="L23" s="76" t="s">
        <v>121</v>
      </c>
      <c r="M23" s="93">
        <v>2</v>
      </c>
      <c r="N23" s="93">
        <v>3</v>
      </c>
      <c r="O23" s="93">
        <f t="shared" si="11"/>
        <v>6</v>
      </c>
      <c r="P23" s="93" t="str">
        <f t="shared" si="12"/>
        <v>Medio</v>
      </c>
      <c r="Q23" s="93">
        <v>10</v>
      </c>
      <c r="R23" s="93">
        <f t="shared" si="13"/>
        <v>60</v>
      </c>
      <c r="S23" s="42" t="str">
        <f t="shared" si="14"/>
        <v>III</v>
      </c>
      <c r="T23" s="93" t="str">
        <f t="shared" si="15"/>
        <v>Aceptable</v>
      </c>
      <c r="U23" s="93">
        <v>123</v>
      </c>
      <c r="V23" s="43" t="s">
        <v>80</v>
      </c>
      <c r="W23" s="43" t="s">
        <v>80</v>
      </c>
      <c r="X23" s="45" t="s">
        <v>80</v>
      </c>
      <c r="Y23" s="178"/>
      <c r="Z23" s="45" t="s">
        <v>80</v>
      </c>
      <c r="AA23" s="42">
        <v>2</v>
      </c>
      <c r="AB23" s="42">
        <f t="shared" si="16"/>
        <v>3</v>
      </c>
      <c r="AC23" s="42">
        <f t="shared" si="17"/>
        <v>6</v>
      </c>
      <c r="AD23" s="42" t="str">
        <f t="shared" si="18"/>
        <v>Medio</v>
      </c>
      <c r="AE23" s="42">
        <v>10</v>
      </c>
      <c r="AF23" s="42">
        <f t="shared" si="19"/>
        <v>60</v>
      </c>
      <c r="AG23" s="93" t="str">
        <f t="shared" si="20"/>
        <v>III</v>
      </c>
      <c r="AH23" s="93" t="str">
        <f t="shared" si="21"/>
        <v>Aceptable</v>
      </c>
      <c r="AI23" s="191"/>
    </row>
    <row r="24" spans="3:35" s="55" customFormat="1" ht="98.25" customHeight="1" x14ac:dyDescent="0.25">
      <c r="C24" s="165"/>
      <c r="D24" s="165"/>
      <c r="E24" s="165"/>
      <c r="F24" s="173" t="s">
        <v>82</v>
      </c>
      <c r="G24" s="35" t="s">
        <v>65</v>
      </c>
      <c r="H24" s="88" t="s">
        <v>77</v>
      </c>
      <c r="I24" s="36" t="s">
        <v>191</v>
      </c>
      <c r="J24" s="76" t="s">
        <v>193</v>
      </c>
      <c r="K24" s="76" t="s">
        <v>192</v>
      </c>
      <c r="L24" s="76" t="s">
        <v>86</v>
      </c>
      <c r="M24" s="93">
        <v>6</v>
      </c>
      <c r="N24" s="93">
        <v>4</v>
      </c>
      <c r="O24" s="93">
        <f t="shared" si="11"/>
        <v>24</v>
      </c>
      <c r="P24" s="93" t="str">
        <f t="shared" si="12"/>
        <v>Muy Alto</v>
      </c>
      <c r="Q24" s="93">
        <v>10</v>
      </c>
      <c r="R24" s="93">
        <f t="shared" si="13"/>
        <v>240</v>
      </c>
      <c r="S24" s="42" t="str">
        <f t="shared" si="14"/>
        <v>II</v>
      </c>
      <c r="T24" s="93" t="str">
        <f t="shared" si="15"/>
        <v>Aceptable</v>
      </c>
      <c r="U24" s="93">
        <v>123</v>
      </c>
      <c r="V24" s="43" t="s">
        <v>80</v>
      </c>
      <c r="W24" s="43" t="s">
        <v>80</v>
      </c>
      <c r="X24" s="43" t="s">
        <v>80</v>
      </c>
      <c r="Y24" s="178" t="s">
        <v>310</v>
      </c>
      <c r="Z24" s="45" t="s">
        <v>80</v>
      </c>
      <c r="AA24" s="42">
        <v>2</v>
      </c>
      <c r="AB24" s="42">
        <f t="shared" si="16"/>
        <v>4</v>
      </c>
      <c r="AC24" s="42">
        <f t="shared" si="17"/>
        <v>8</v>
      </c>
      <c r="AD24" s="42" t="str">
        <f t="shared" si="18"/>
        <v>Medio</v>
      </c>
      <c r="AE24" s="42">
        <v>10</v>
      </c>
      <c r="AF24" s="42">
        <f t="shared" si="19"/>
        <v>80</v>
      </c>
      <c r="AG24" s="93" t="str">
        <f t="shared" si="20"/>
        <v>III</v>
      </c>
      <c r="AH24" s="93" t="str">
        <f t="shared" si="21"/>
        <v>Aceptable</v>
      </c>
      <c r="AI24" s="93" t="s">
        <v>81</v>
      </c>
    </row>
    <row r="25" spans="3:35" s="55" customFormat="1" ht="98.25" customHeight="1" x14ac:dyDescent="0.25">
      <c r="C25" s="165"/>
      <c r="D25" s="165"/>
      <c r="E25" s="165"/>
      <c r="F25" s="173"/>
      <c r="G25" s="35" t="s">
        <v>64</v>
      </c>
      <c r="H25" s="88" t="s">
        <v>364</v>
      </c>
      <c r="I25" s="36" t="s">
        <v>349</v>
      </c>
      <c r="J25" s="76" t="s">
        <v>27</v>
      </c>
      <c r="K25" s="76" t="s">
        <v>350</v>
      </c>
      <c r="L25" s="76" t="s">
        <v>351</v>
      </c>
      <c r="M25" s="93">
        <v>6</v>
      </c>
      <c r="N25" s="93">
        <v>1</v>
      </c>
      <c r="O25" s="93">
        <f t="shared" si="11"/>
        <v>6</v>
      </c>
      <c r="P25" s="93" t="str">
        <f t="shared" si="12"/>
        <v>Medio</v>
      </c>
      <c r="Q25" s="93">
        <v>10</v>
      </c>
      <c r="R25" s="93">
        <f t="shared" si="13"/>
        <v>60</v>
      </c>
      <c r="S25" s="42" t="str">
        <f t="shared" si="14"/>
        <v>III</v>
      </c>
      <c r="T25" s="93" t="str">
        <f t="shared" si="15"/>
        <v>Aceptable</v>
      </c>
      <c r="U25" s="93">
        <v>123</v>
      </c>
      <c r="V25" s="43" t="s">
        <v>80</v>
      </c>
      <c r="W25" s="43" t="s">
        <v>80</v>
      </c>
      <c r="X25" s="43" t="s">
        <v>80</v>
      </c>
      <c r="Y25" s="178"/>
      <c r="Z25" s="45" t="s">
        <v>80</v>
      </c>
      <c r="AA25" s="42">
        <v>2</v>
      </c>
      <c r="AB25" s="42">
        <f t="shared" si="16"/>
        <v>1</v>
      </c>
      <c r="AC25" s="42">
        <f t="shared" si="17"/>
        <v>2</v>
      </c>
      <c r="AD25" s="42" t="str">
        <f t="shared" si="18"/>
        <v>Bajo</v>
      </c>
      <c r="AE25" s="42">
        <v>10</v>
      </c>
      <c r="AF25" s="42">
        <f t="shared" si="19"/>
        <v>20</v>
      </c>
      <c r="AG25" s="93" t="str">
        <f t="shared" si="20"/>
        <v>IV</v>
      </c>
      <c r="AH25" s="93" t="str">
        <f t="shared" si="21"/>
        <v>Aceptable</v>
      </c>
      <c r="AI25" s="93" t="s">
        <v>201</v>
      </c>
    </row>
    <row r="26" spans="3:35" s="55" customFormat="1" ht="98.25" customHeight="1" x14ac:dyDescent="0.25">
      <c r="C26" s="165"/>
      <c r="D26" s="165"/>
      <c r="E26" s="165"/>
      <c r="F26" s="90" t="s">
        <v>82</v>
      </c>
      <c r="G26" s="96" t="s">
        <v>53</v>
      </c>
      <c r="H26" s="88" t="s">
        <v>402</v>
      </c>
      <c r="I26" s="36" t="s">
        <v>202</v>
      </c>
      <c r="J26" s="76" t="s">
        <v>131</v>
      </c>
      <c r="K26" s="76" t="s">
        <v>132</v>
      </c>
      <c r="L26" s="76" t="s">
        <v>133</v>
      </c>
      <c r="M26" s="93">
        <v>2</v>
      </c>
      <c r="N26" s="93">
        <v>2</v>
      </c>
      <c r="O26" s="93">
        <f t="shared" ref="O26:O33" si="22">M26*N26</f>
        <v>4</v>
      </c>
      <c r="P26" s="93" t="str">
        <f t="shared" ref="P26:P33" si="23">IF(AND(O26&gt;=24,O26&lt;=40),"Muy Alto",IF(AND(20&gt;=O26,10&lt;=O26),"Alto",IF(AND(8&gt;=O26,6&lt;=O26),"Medio",IF(O26&lt;=4,"Bajo","-"))))</f>
        <v>Bajo</v>
      </c>
      <c r="Q26" s="93">
        <v>25</v>
      </c>
      <c r="R26" s="93">
        <f t="shared" ref="R26:R33" si="24">O26*Q26</f>
        <v>100</v>
      </c>
      <c r="S26" s="42" t="str">
        <f t="shared" ref="S26:S33" si="25">IF(AND(R26&gt;=600,R26&lt;=4000),"I",IF(AND(500&gt;=R26,150&lt;=R26),"II",IF(AND(120&gt;=R26,40&lt;=R26),"III",IF(R26&lt;=20,"IV","-"))))</f>
        <v>III</v>
      </c>
      <c r="T26" s="93" t="str">
        <f t="shared" si="15"/>
        <v>Aceptable</v>
      </c>
      <c r="U26" s="93">
        <v>123</v>
      </c>
      <c r="V26" s="43" t="s">
        <v>80</v>
      </c>
      <c r="W26" s="43" t="s">
        <v>80</v>
      </c>
      <c r="X26" s="43" t="s">
        <v>134</v>
      </c>
      <c r="Y26" s="88" t="s">
        <v>317</v>
      </c>
      <c r="Z26" s="45" t="s">
        <v>80</v>
      </c>
      <c r="AA26" s="42">
        <v>2</v>
      </c>
      <c r="AB26" s="42">
        <v>2</v>
      </c>
      <c r="AC26" s="42">
        <f>AA26*AB26</f>
        <v>4</v>
      </c>
      <c r="AD26" s="42" t="str">
        <f>IF(AND(AC26&gt;=24,AC26&lt;=40),"Muy Alto",IF(AND(20&gt;=AC26,10&lt;=AC26),"Alto",IF(AND(8&gt;=AC26,6&lt;=AC26),"Medio",IF(AC26&lt;=4,"Bajo","-"))))</f>
        <v>Bajo</v>
      </c>
      <c r="AE26" s="42">
        <v>25</v>
      </c>
      <c r="AF26" s="42">
        <f>AC26*AE26</f>
        <v>100</v>
      </c>
      <c r="AG26" s="93" t="str">
        <f>IF(AND(AF26&gt;=600,AF26&lt;=4000),"I",IF(AND(500&gt;=AF26,150&lt;=AF26),"II",IF(AND(120&gt;=AF26,40&lt;=AF26),"III",IF(AF26&lt;=20,"IV","-"))))</f>
        <v>III</v>
      </c>
      <c r="AH26" s="93" t="str">
        <f>IF(AF26&gt;=360,"No Aceptable","Aceptable")</f>
        <v>Aceptable</v>
      </c>
      <c r="AI26" s="93"/>
    </row>
    <row r="27" spans="3:35" s="55" customFormat="1" ht="98.25" customHeight="1" x14ac:dyDescent="0.25">
      <c r="C27" s="165"/>
      <c r="D27" s="165"/>
      <c r="E27" s="87" t="s">
        <v>405</v>
      </c>
      <c r="F27" s="90" t="s">
        <v>82</v>
      </c>
      <c r="G27" s="96" t="s">
        <v>69</v>
      </c>
      <c r="H27" s="88" t="s">
        <v>404</v>
      </c>
      <c r="I27" s="36" t="s">
        <v>185</v>
      </c>
      <c r="J27" s="76" t="s">
        <v>183</v>
      </c>
      <c r="K27" s="106" t="s">
        <v>352</v>
      </c>
      <c r="L27" s="76" t="s">
        <v>183</v>
      </c>
      <c r="M27" s="93">
        <v>2</v>
      </c>
      <c r="N27" s="93">
        <v>2</v>
      </c>
      <c r="O27" s="93">
        <f t="shared" si="22"/>
        <v>4</v>
      </c>
      <c r="P27" s="93" t="str">
        <f t="shared" si="23"/>
        <v>Bajo</v>
      </c>
      <c r="Q27" s="93">
        <v>25</v>
      </c>
      <c r="R27" s="93">
        <f t="shared" si="24"/>
        <v>100</v>
      </c>
      <c r="S27" s="42" t="str">
        <f t="shared" si="25"/>
        <v>III</v>
      </c>
      <c r="T27" s="93" t="str">
        <f t="shared" si="15"/>
        <v>Aceptable</v>
      </c>
      <c r="U27" s="93">
        <v>6</v>
      </c>
      <c r="V27" s="43" t="s">
        <v>187</v>
      </c>
      <c r="W27" s="43" t="s">
        <v>187</v>
      </c>
      <c r="X27" s="43" t="s">
        <v>184</v>
      </c>
      <c r="Y27" s="88" t="s">
        <v>434</v>
      </c>
      <c r="Z27" s="45" t="s">
        <v>187</v>
      </c>
      <c r="AA27" s="42">
        <v>2</v>
      </c>
      <c r="AB27" s="42">
        <v>1</v>
      </c>
      <c r="AC27" s="42">
        <f>AA27*AB27</f>
        <v>2</v>
      </c>
      <c r="AD27" s="42" t="str">
        <f>IF(AND(AC27&gt;=24,AC27&lt;=40),"Muy Alto",IF(AND(20&gt;=AC27,10&lt;=AC27),"Alto",IF(AND(8&gt;=AC27,6&lt;=AC27),"Medio",IF(AC27&lt;=4,"Bajo","-"))))</f>
        <v>Bajo</v>
      </c>
      <c r="AE27" s="42">
        <v>10</v>
      </c>
      <c r="AF27" s="42">
        <f>AC27*AE27</f>
        <v>20</v>
      </c>
      <c r="AG27" s="93" t="str">
        <f>IF(AND(AF27&gt;=600,AF27&lt;=4000),"I",IF(AND(500&gt;=AF27,150&lt;=AF27),"II",IF(AND(120&gt;=AF27,40&lt;=AF27),"III",IF(AF27&lt;=20,"IV","-"))))</f>
        <v>IV</v>
      </c>
      <c r="AH27" s="93" t="str">
        <f>IF(AF27&gt;=360,"No Aceptable","Aceptable")</f>
        <v>Aceptable</v>
      </c>
      <c r="AI27" s="93"/>
    </row>
    <row r="28" spans="3:35" s="55" customFormat="1" ht="145.5" customHeight="1" x14ac:dyDescent="0.25">
      <c r="C28" s="165"/>
      <c r="D28" s="165"/>
      <c r="E28" s="89" t="s">
        <v>431</v>
      </c>
      <c r="F28" s="90" t="s">
        <v>82</v>
      </c>
      <c r="G28" s="35" t="s">
        <v>59</v>
      </c>
      <c r="H28" s="88" t="s">
        <v>433</v>
      </c>
      <c r="I28" s="88" t="s">
        <v>432</v>
      </c>
      <c r="J28" s="76" t="s">
        <v>27</v>
      </c>
      <c r="K28" s="76" t="s">
        <v>27</v>
      </c>
      <c r="L28" s="76" t="s">
        <v>27</v>
      </c>
      <c r="M28" s="93">
        <v>2</v>
      </c>
      <c r="N28" s="93">
        <v>2</v>
      </c>
      <c r="O28" s="93">
        <f t="shared" si="22"/>
        <v>4</v>
      </c>
      <c r="P28" s="93" t="str">
        <f t="shared" si="23"/>
        <v>Bajo</v>
      </c>
      <c r="Q28" s="93">
        <v>25</v>
      </c>
      <c r="R28" s="93">
        <f t="shared" si="24"/>
        <v>100</v>
      </c>
      <c r="S28" s="93" t="str">
        <f t="shared" si="25"/>
        <v>III</v>
      </c>
      <c r="T28" s="93" t="str">
        <f t="shared" si="15"/>
        <v>Aceptable</v>
      </c>
      <c r="U28" s="93">
        <v>123</v>
      </c>
      <c r="V28" s="43" t="s">
        <v>80</v>
      </c>
      <c r="W28" s="43" t="s">
        <v>80</v>
      </c>
      <c r="X28" s="43" t="s">
        <v>27</v>
      </c>
      <c r="Y28" s="43" t="s">
        <v>27</v>
      </c>
      <c r="Z28" s="43" t="s">
        <v>80</v>
      </c>
      <c r="AA28" s="93">
        <v>2</v>
      </c>
      <c r="AB28" s="93">
        <v>2</v>
      </c>
      <c r="AC28" s="93">
        <f>AA28*AB28</f>
        <v>4</v>
      </c>
      <c r="AD28" s="93" t="str">
        <f>IF(AND(AC28&gt;=24,AC28&lt;=40),"Muy Alto",IF(AND(20&gt;=AC28,10&lt;=AC28),"Alto",IF(AND(8&gt;=AC28,6&lt;=AC28),"Medio",IF(AC28&lt;=4,"Bajo","-"))))</f>
        <v>Bajo</v>
      </c>
      <c r="AE28" s="93">
        <v>25</v>
      </c>
      <c r="AF28" s="93">
        <f>AC28*AE28</f>
        <v>100</v>
      </c>
      <c r="AG28" s="93" t="str">
        <f>IF(AND(AF28&gt;=600,AF28&lt;=4000),"I",IF(AND(500&gt;=AF28,150&lt;=AF28),"II",IF(AND(120&gt;=AF28,40&lt;=AF28),"III",IF(AF28&lt;=20,"IV","-"))))</f>
        <v>III</v>
      </c>
      <c r="AH28" s="93" t="str">
        <f>IF(AF28&gt;=360,"No Aceptable","Aceptable")</f>
        <v>Aceptable</v>
      </c>
      <c r="AI28" s="93"/>
    </row>
    <row r="29" spans="3:35" s="55" customFormat="1" ht="108.75" customHeight="1" x14ac:dyDescent="0.25">
      <c r="C29" s="165"/>
      <c r="D29" s="165"/>
      <c r="E29" s="166" t="s">
        <v>401</v>
      </c>
      <c r="F29" s="90" t="s">
        <v>82</v>
      </c>
      <c r="G29" s="35" t="s">
        <v>59</v>
      </c>
      <c r="H29" s="88" t="s">
        <v>390</v>
      </c>
      <c r="I29" s="88" t="s">
        <v>79</v>
      </c>
      <c r="J29" s="76" t="s">
        <v>27</v>
      </c>
      <c r="K29" s="76" t="s">
        <v>119</v>
      </c>
      <c r="L29" s="76" t="s">
        <v>325</v>
      </c>
      <c r="M29" s="93">
        <v>2</v>
      </c>
      <c r="N29" s="93">
        <v>2</v>
      </c>
      <c r="O29" s="93">
        <f t="shared" si="22"/>
        <v>4</v>
      </c>
      <c r="P29" s="93" t="str">
        <f t="shared" si="23"/>
        <v>Bajo</v>
      </c>
      <c r="Q29" s="93">
        <v>25</v>
      </c>
      <c r="R29" s="93">
        <f t="shared" si="24"/>
        <v>100</v>
      </c>
      <c r="S29" s="42" t="str">
        <f t="shared" si="25"/>
        <v>III</v>
      </c>
      <c r="T29" s="93" t="str">
        <f t="shared" si="15"/>
        <v>Aceptable</v>
      </c>
      <c r="U29" s="93">
        <v>8</v>
      </c>
      <c r="V29" s="43" t="s">
        <v>80</v>
      </c>
      <c r="W29" s="43" t="s">
        <v>80</v>
      </c>
      <c r="X29" s="43" t="s">
        <v>182</v>
      </c>
      <c r="Y29" s="88" t="s">
        <v>355</v>
      </c>
      <c r="Z29" s="43" t="s">
        <v>80</v>
      </c>
      <c r="AA29" s="93">
        <v>2</v>
      </c>
      <c r="AB29" s="93">
        <f t="shared" si="16"/>
        <v>2</v>
      </c>
      <c r="AC29" s="93">
        <f t="shared" si="17"/>
        <v>4</v>
      </c>
      <c r="AD29" s="93" t="str">
        <f t="shared" si="18"/>
        <v>Bajo</v>
      </c>
      <c r="AE29" s="93">
        <v>10</v>
      </c>
      <c r="AF29" s="93">
        <f t="shared" si="19"/>
        <v>40</v>
      </c>
      <c r="AG29" s="93" t="str">
        <f t="shared" si="20"/>
        <v>III</v>
      </c>
      <c r="AH29" s="93" t="str">
        <f t="shared" si="21"/>
        <v>Aceptable</v>
      </c>
      <c r="AI29" s="95"/>
    </row>
    <row r="30" spans="3:35" s="55" customFormat="1" ht="108.75" customHeight="1" x14ac:dyDescent="0.25">
      <c r="C30" s="165"/>
      <c r="D30" s="165"/>
      <c r="E30" s="166"/>
      <c r="F30" s="90" t="s">
        <v>82</v>
      </c>
      <c r="G30" s="96" t="s">
        <v>69</v>
      </c>
      <c r="H30" s="36" t="s">
        <v>194</v>
      </c>
      <c r="I30" s="36" t="s">
        <v>155</v>
      </c>
      <c r="J30" s="76" t="s">
        <v>378</v>
      </c>
      <c r="K30" s="76" t="s">
        <v>379</v>
      </c>
      <c r="L30" s="76" t="s">
        <v>27</v>
      </c>
      <c r="M30" s="93">
        <v>2</v>
      </c>
      <c r="N30" s="42">
        <v>1</v>
      </c>
      <c r="O30" s="37">
        <f t="shared" si="22"/>
        <v>2</v>
      </c>
      <c r="P30" s="37" t="str">
        <f t="shared" si="23"/>
        <v>Bajo</v>
      </c>
      <c r="Q30" s="42">
        <v>25</v>
      </c>
      <c r="R30" s="42">
        <f t="shared" si="24"/>
        <v>50</v>
      </c>
      <c r="S30" s="42" t="str">
        <f t="shared" si="25"/>
        <v>III</v>
      </c>
      <c r="T30" s="36" t="str">
        <f t="shared" si="15"/>
        <v>Aceptable</v>
      </c>
      <c r="U30" s="93">
        <v>123</v>
      </c>
      <c r="V30" s="94" t="s">
        <v>80</v>
      </c>
      <c r="W30" s="94" t="s">
        <v>80</v>
      </c>
      <c r="X30" s="94" t="s">
        <v>80</v>
      </c>
      <c r="Y30" s="81" t="s">
        <v>403</v>
      </c>
      <c r="Z30" s="45" t="s">
        <v>80</v>
      </c>
      <c r="AA30" s="42">
        <v>2</v>
      </c>
      <c r="AB30" s="42">
        <v>1</v>
      </c>
      <c r="AC30" s="42">
        <f t="shared" ref="AC30:AC48" si="26">AA30*AB30</f>
        <v>2</v>
      </c>
      <c r="AD30" s="42" t="str">
        <f t="shared" ref="AD30:AD48" si="27">IF(AND(AC30&gt;=24,AC30&lt;=40),"Muy Alto",IF(AND(20&gt;=AC30,10&lt;=AC30),"Alto",IF(AND(8&gt;=AC30,6&lt;=AC30),"Medio",IF(AC30&lt;=4,"Bajo","-"))))</f>
        <v>Bajo</v>
      </c>
      <c r="AE30" s="42">
        <v>10</v>
      </c>
      <c r="AF30" s="42">
        <f t="shared" ref="AF30:AF48" si="28">AC30*AE30</f>
        <v>20</v>
      </c>
      <c r="AG30" s="93" t="str">
        <f t="shared" ref="AG30:AG48" si="29">IF(AND(AF30&gt;=600,AF30&lt;=4000),"I",IF(AND(500&gt;=AF30,150&lt;=AF30),"II",IF(AND(120&gt;=AF30,40&lt;=AF30),"III",IF(AF30&lt;=20,"IV","-"))))</f>
        <v>IV</v>
      </c>
      <c r="AH30" s="93" t="str">
        <f t="shared" ref="AH30:AH48" si="30">IF(AF30&gt;=360,"No Aceptable","Aceptable")</f>
        <v>Aceptable</v>
      </c>
      <c r="AI30" s="40" t="s">
        <v>341</v>
      </c>
    </row>
    <row r="31" spans="3:35" s="57" customFormat="1" ht="95.25" customHeight="1" x14ac:dyDescent="0.25">
      <c r="C31" s="165" t="s">
        <v>465</v>
      </c>
      <c r="D31" s="165" t="s">
        <v>287</v>
      </c>
      <c r="E31" s="87" t="s">
        <v>295</v>
      </c>
      <c r="F31" s="63" t="s">
        <v>148</v>
      </c>
      <c r="G31" s="96" t="s">
        <v>93</v>
      </c>
      <c r="H31" s="88" t="s">
        <v>296</v>
      </c>
      <c r="I31" s="36" t="s">
        <v>251</v>
      </c>
      <c r="J31" s="76" t="s">
        <v>27</v>
      </c>
      <c r="K31" s="76" t="s">
        <v>27</v>
      </c>
      <c r="L31" s="76" t="s">
        <v>86</v>
      </c>
      <c r="M31" s="93">
        <v>2</v>
      </c>
      <c r="N31" s="93">
        <v>1</v>
      </c>
      <c r="O31" s="93">
        <f t="shared" si="22"/>
        <v>2</v>
      </c>
      <c r="P31" s="93" t="str">
        <f t="shared" si="23"/>
        <v>Bajo</v>
      </c>
      <c r="Q31" s="93">
        <v>25</v>
      </c>
      <c r="R31" s="93">
        <f t="shared" si="24"/>
        <v>50</v>
      </c>
      <c r="S31" s="42" t="str">
        <f t="shared" si="25"/>
        <v>III</v>
      </c>
      <c r="T31" s="93" t="str">
        <f t="shared" si="15"/>
        <v>Aceptable</v>
      </c>
      <c r="U31" s="93">
        <v>30</v>
      </c>
      <c r="V31" s="43" t="s">
        <v>80</v>
      </c>
      <c r="W31" s="43" t="s">
        <v>80</v>
      </c>
      <c r="X31" s="43" t="s">
        <v>373</v>
      </c>
      <c r="Y31" s="88" t="s">
        <v>374</v>
      </c>
      <c r="Z31" s="43" t="s">
        <v>80</v>
      </c>
      <c r="AA31" s="93">
        <v>2</v>
      </c>
      <c r="AB31" s="93">
        <v>1</v>
      </c>
      <c r="AC31" s="93">
        <f t="shared" si="26"/>
        <v>2</v>
      </c>
      <c r="AD31" s="93" t="str">
        <f t="shared" si="27"/>
        <v>Bajo</v>
      </c>
      <c r="AE31" s="93">
        <v>10</v>
      </c>
      <c r="AF31" s="93">
        <f t="shared" si="28"/>
        <v>20</v>
      </c>
      <c r="AG31" s="93" t="str">
        <f t="shared" si="29"/>
        <v>IV</v>
      </c>
      <c r="AH31" s="93" t="str">
        <f t="shared" si="30"/>
        <v>Aceptable</v>
      </c>
      <c r="AI31" s="93" t="s">
        <v>252</v>
      </c>
    </row>
    <row r="32" spans="3:35" s="57" customFormat="1" ht="95.25" customHeight="1" x14ac:dyDescent="0.25">
      <c r="C32" s="165"/>
      <c r="D32" s="165"/>
      <c r="E32" s="87" t="s">
        <v>412</v>
      </c>
      <c r="F32" s="63" t="s">
        <v>148</v>
      </c>
      <c r="G32" s="96" t="s">
        <v>68</v>
      </c>
      <c r="H32" s="88" t="s">
        <v>411</v>
      </c>
      <c r="I32" s="36" t="s">
        <v>288</v>
      </c>
      <c r="J32" s="76" t="s">
        <v>27</v>
      </c>
      <c r="K32" s="76" t="s">
        <v>27</v>
      </c>
      <c r="L32" s="76" t="s">
        <v>27</v>
      </c>
      <c r="M32" s="93">
        <v>2</v>
      </c>
      <c r="N32" s="93">
        <v>2</v>
      </c>
      <c r="O32" s="93">
        <f t="shared" si="22"/>
        <v>4</v>
      </c>
      <c r="P32" s="93" t="str">
        <f t="shared" si="23"/>
        <v>Bajo</v>
      </c>
      <c r="Q32" s="93">
        <v>25</v>
      </c>
      <c r="R32" s="93">
        <f t="shared" si="24"/>
        <v>100</v>
      </c>
      <c r="S32" s="42" t="str">
        <f t="shared" si="25"/>
        <v>III</v>
      </c>
      <c r="T32" s="93" t="str">
        <f t="shared" si="15"/>
        <v>Aceptable</v>
      </c>
      <c r="U32" s="93">
        <v>8</v>
      </c>
      <c r="V32" s="43" t="s">
        <v>80</v>
      </c>
      <c r="W32" s="43" t="s">
        <v>80</v>
      </c>
      <c r="X32" s="43" t="s">
        <v>375</v>
      </c>
      <c r="Y32" s="67" t="s">
        <v>27</v>
      </c>
      <c r="Z32" s="45" t="s">
        <v>80</v>
      </c>
      <c r="AA32" s="42">
        <v>2</v>
      </c>
      <c r="AB32" s="42">
        <v>2</v>
      </c>
      <c r="AC32" s="42">
        <f t="shared" si="26"/>
        <v>4</v>
      </c>
      <c r="AD32" s="42" t="str">
        <f t="shared" si="27"/>
        <v>Bajo</v>
      </c>
      <c r="AE32" s="42">
        <v>25</v>
      </c>
      <c r="AF32" s="42">
        <f t="shared" si="28"/>
        <v>100</v>
      </c>
      <c r="AG32" s="93" t="str">
        <f t="shared" si="29"/>
        <v>III</v>
      </c>
      <c r="AH32" s="93" t="str">
        <f t="shared" si="30"/>
        <v>Aceptable</v>
      </c>
      <c r="AI32" s="93" t="s">
        <v>376</v>
      </c>
    </row>
    <row r="33" spans="3:35" s="57" customFormat="1" ht="95.25" customHeight="1" x14ac:dyDescent="0.25">
      <c r="C33" s="165" t="s">
        <v>462</v>
      </c>
      <c r="D33" s="165" t="s">
        <v>406</v>
      </c>
      <c r="E33" s="87" t="s">
        <v>407</v>
      </c>
      <c r="F33" s="63" t="s">
        <v>148</v>
      </c>
      <c r="G33" s="35" t="s">
        <v>59</v>
      </c>
      <c r="H33" s="88" t="s">
        <v>408</v>
      </c>
      <c r="I33" s="88" t="s">
        <v>79</v>
      </c>
      <c r="J33" s="76" t="s">
        <v>27</v>
      </c>
      <c r="K33" s="76" t="s">
        <v>119</v>
      </c>
      <c r="L33" s="76" t="s">
        <v>325</v>
      </c>
      <c r="M33" s="93">
        <v>2</v>
      </c>
      <c r="N33" s="93">
        <v>2</v>
      </c>
      <c r="O33" s="93">
        <f t="shared" si="22"/>
        <v>4</v>
      </c>
      <c r="P33" s="93" t="str">
        <f t="shared" si="23"/>
        <v>Bajo</v>
      </c>
      <c r="Q33" s="93">
        <v>25</v>
      </c>
      <c r="R33" s="93">
        <f t="shared" si="24"/>
        <v>100</v>
      </c>
      <c r="S33" s="42" t="str">
        <f t="shared" si="25"/>
        <v>III</v>
      </c>
      <c r="T33" s="93" t="str">
        <f t="shared" si="15"/>
        <v>Aceptable</v>
      </c>
      <c r="U33" s="93">
        <v>8</v>
      </c>
      <c r="V33" s="43" t="s">
        <v>80</v>
      </c>
      <c r="W33" s="43" t="s">
        <v>80</v>
      </c>
      <c r="X33" s="43" t="s">
        <v>182</v>
      </c>
      <c r="Y33" s="88" t="s">
        <v>355</v>
      </c>
      <c r="Z33" s="43" t="s">
        <v>80</v>
      </c>
      <c r="AA33" s="93">
        <v>2</v>
      </c>
      <c r="AB33" s="93">
        <f>N33</f>
        <v>2</v>
      </c>
      <c r="AC33" s="93">
        <f t="shared" si="26"/>
        <v>4</v>
      </c>
      <c r="AD33" s="93" t="str">
        <f t="shared" si="27"/>
        <v>Bajo</v>
      </c>
      <c r="AE33" s="93">
        <v>10</v>
      </c>
      <c r="AF33" s="93">
        <f t="shared" si="28"/>
        <v>40</v>
      </c>
      <c r="AG33" s="93" t="str">
        <f t="shared" si="29"/>
        <v>III</v>
      </c>
      <c r="AH33" s="93" t="str">
        <f t="shared" si="30"/>
        <v>Aceptable</v>
      </c>
      <c r="AI33" s="184" t="s">
        <v>468</v>
      </c>
    </row>
    <row r="34" spans="3:35" s="57" customFormat="1" ht="112.5" customHeight="1" x14ac:dyDescent="0.25">
      <c r="C34" s="165"/>
      <c r="D34" s="165"/>
      <c r="E34" s="87" t="s">
        <v>377</v>
      </c>
      <c r="F34" s="63" t="s">
        <v>148</v>
      </c>
      <c r="G34" s="35" t="s">
        <v>46</v>
      </c>
      <c r="H34" s="88" t="s">
        <v>369</v>
      </c>
      <c r="I34" s="88" t="s">
        <v>354</v>
      </c>
      <c r="J34" s="76" t="s">
        <v>27</v>
      </c>
      <c r="K34" s="76" t="s">
        <v>27</v>
      </c>
      <c r="L34" s="76" t="s">
        <v>27</v>
      </c>
      <c r="M34" s="93">
        <v>6</v>
      </c>
      <c r="N34" s="93">
        <v>2</v>
      </c>
      <c r="O34" s="93">
        <f>M34*N34</f>
        <v>12</v>
      </c>
      <c r="P34" s="93" t="str">
        <f>IF(AND(O34&gt;=24,O34&lt;=40),"Muy Alto",IF(AND(20&gt;=O34,10&lt;=O34),"Alto",IF(AND(8&gt;=O34,6&lt;=O34),"Medio",IF(O34&lt;=4,"Bajo","-"))))</f>
        <v>Alto</v>
      </c>
      <c r="Q34" s="93">
        <v>25</v>
      </c>
      <c r="R34" s="93">
        <f>O34*Q34</f>
        <v>300</v>
      </c>
      <c r="S34" s="42" t="str">
        <f>IF(AND(R34&gt;=600,R34&lt;=4000),"I",IF(AND(500&gt;=R34,150&lt;=R34),"II",IF(AND(120&gt;=R34,40&lt;=R34),"III",IF(R34&lt;=20,"IV","-"))))</f>
        <v>II</v>
      </c>
      <c r="T34" s="93" t="str">
        <f t="shared" si="15"/>
        <v>Aceptable</v>
      </c>
      <c r="U34" s="93">
        <v>30</v>
      </c>
      <c r="V34" s="36" t="s">
        <v>480</v>
      </c>
      <c r="W34" s="93" t="s">
        <v>371</v>
      </c>
      <c r="X34" s="43"/>
      <c r="Y34" s="79" t="s">
        <v>482</v>
      </c>
      <c r="Z34" s="43" t="s">
        <v>358</v>
      </c>
      <c r="AA34" s="93">
        <v>2</v>
      </c>
      <c r="AB34" s="43">
        <v>2</v>
      </c>
      <c r="AC34" s="93">
        <f t="shared" si="26"/>
        <v>4</v>
      </c>
      <c r="AD34" s="93" t="str">
        <f t="shared" si="27"/>
        <v>Bajo</v>
      </c>
      <c r="AE34" s="93">
        <v>10</v>
      </c>
      <c r="AF34" s="93">
        <f t="shared" si="28"/>
        <v>40</v>
      </c>
      <c r="AG34" s="93" t="str">
        <f t="shared" si="29"/>
        <v>III</v>
      </c>
      <c r="AH34" s="93" t="str">
        <f t="shared" si="30"/>
        <v>Aceptable</v>
      </c>
      <c r="AI34" s="185"/>
    </row>
    <row r="35" spans="3:35" s="57" customFormat="1" ht="115.5" x14ac:dyDescent="0.25">
      <c r="C35" s="166" t="s">
        <v>464</v>
      </c>
      <c r="D35" s="166" t="s">
        <v>391</v>
      </c>
      <c r="E35" s="166" t="s">
        <v>365</v>
      </c>
      <c r="F35" s="189" t="s">
        <v>148</v>
      </c>
      <c r="G35" s="35" t="s">
        <v>46</v>
      </c>
      <c r="H35" s="88" t="s">
        <v>353</v>
      </c>
      <c r="I35" s="88" t="s">
        <v>354</v>
      </c>
      <c r="J35" s="76" t="s">
        <v>27</v>
      </c>
      <c r="K35" s="76" t="s">
        <v>27</v>
      </c>
      <c r="L35" s="76" t="s">
        <v>27</v>
      </c>
      <c r="M35" s="93">
        <v>6</v>
      </c>
      <c r="N35" s="93">
        <v>2</v>
      </c>
      <c r="O35" s="93">
        <f t="shared" ref="O35:O41" si="31">M35*N35</f>
        <v>12</v>
      </c>
      <c r="P35" s="93" t="str">
        <f t="shared" ref="P35:P41" si="32">IF(AND(O35&gt;=24,O35&lt;=40),"Muy Alto",IF(AND(20&gt;=O35,10&lt;=O35),"Alto",IF(AND(8&gt;=O35,6&lt;=O35),"Medio",IF(O35&lt;=4,"Bajo","-"))))</f>
        <v>Alto</v>
      </c>
      <c r="Q35" s="93">
        <v>25</v>
      </c>
      <c r="R35" s="93">
        <f t="shared" ref="R35:R41" si="33">O35*Q35</f>
        <v>300</v>
      </c>
      <c r="S35" s="42" t="str">
        <f t="shared" ref="S35:S41" si="34">IF(AND(R35&gt;=600,R35&lt;=4000),"I",IF(AND(500&gt;=R35,150&lt;=R35),"II",IF(AND(120&gt;=R35,40&lt;=R35),"III",IF(R35&lt;=20,"IV","-"))))</f>
        <v>II</v>
      </c>
      <c r="T35" s="93" t="str">
        <f t="shared" ref="T35:T41" si="35">IF(R35&gt;=360,"No Aceptable","Aceptable")</f>
        <v>Aceptable</v>
      </c>
      <c r="U35" s="93">
        <v>123</v>
      </c>
      <c r="V35" s="93" t="s">
        <v>80</v>
      </c>
      <c r="W35" s="93" t="s">
        <v>80</v>
      </c>
      <c r="X35" s="43" t="s">
        <v>356</v>
      </c>
      <c r="Y35" s="120" t="s">
        <v>484</v>
      </c>
      <c r="Z35" s="43" t="s">
        <v>358</v>
      </c>
      <c r="AA35" s="93">
        <v>2</v>
      </c>
      <c r="AB35" s="43">
        <v>2</v>
      </c>
      <c r="AC35" s="93">
        <f t="shared" si="26"/>
        <v>4</v>
      </c>
      <c r="AD35" s="93" t="str">
        <f t="shared" si="27"/>
        <v>Bajo</v>
      </c>
      <c r="AE35" s="93">
        <v>10</v>
      </c>
      <c r="AF35" s="93">
        <f t="shared" si="28"/>
        <v>40</v>
      </c>
      <c r="AG35" s="93" t="str">
        <f t="shared" si="29"/>
        <v>III</v>
      </c>
      <c r="AH35" s="93" t="str">
        <f t="shared" si="30"/>
        <v>Aceptable</v>
      </c>
      <c r="AI35" s="36" t="s">
        <v>359</v>
      </c>
    </row>
    <row r="36" spans="3:35" s="57" customFormat="1" ht="120.75" x14ac:dyDescent="0.25">
      <c r="C36" s="166"/>
      <c r="D36" s="166"/>
      <c r="E36" s="166"/>
      <c r="F36" s="189"/>
      <c r="G36" s="35" t="s">
        <v>46</v>
      </c>
      <c r="H36" s="88" t="s">
        <v>360</v>
      </c>
      <c r="I36" s="88" t="s">
        <v>354</v>
      </c>
      <c r="J36" s="76" t="s">
        <v>27</v>
      </c>
      <c r="K36" s="76" t="s">
        <v>27</v>
      </c>
      <c r="L36" s="76" t="s">
        <v>27</v>
      </c>
      <c r="M36" s="93">
        <v>6</v>
      </c>
      <c r="N36" s="93">
        <v>2</v>
      </c>
      <c r="O36" s="93">
        <f t="shared" si="31"/>
        <v>12</v>
      </c>
      <c r="P36" s="93" t="str">
        <f t="shared" si="32"/>
        <v>Alto</v>
      </c>
      <c r="Q36" s="93">
        <v>25</v>
      </c>
      <c r="R36" s="93">
        <f t="shared" si="33"/>
        <v>300</v>
      </c>
      <c r="S36" s="42" t="str">
        <f t="shared" si="34"/>
        <v>II</v>
      </c>
      <c r="T36" s="93" t="str">
        <f t="shared" si="35"/>
        <v>Aceptable</v>
      </c>
      <c r="U36" s="93">
        <v>123</v>
      </c>
      <c r="V36" s="93" t="s">
        <v>80</v>
      </c>
      <c r="W36" s="93" t="s">
        <v>80</v>
      </c>
      <c r="X36" s="43" t="s">
        <v>361</v>
      </c>
      <c r="Y36" s="183" t="s">
        <v>483</v>
      </c>
      <c r="Z36" s="43" t="s">
        <v>358</v>
      </c>
      <c r="AA36" s="93">
        <v>2</v>
      </c>
      <c r="AB36" s="43">
        <v>2</v>
      </c>
      <c r="AC36" s="93">
        <f t="shared" si="26"/>
        <v>4</v>
      </c>
      <c r="AD36" s="93" t="str">
        <f t="shared" si="27"/>
        <v>Bajo</v>
      </c>
      <c r="AE36" s="93">
        <v>10</v>
      </c>
      <c r="AF36" s="93">
        <f t="shared" si="28"/>
        <v>40</v>
      </c>
      <c r="AG36" s="93" t="str">
        <f t="shared" si="29"/>
        <v>III</v>
      </c>
      <c r="AH36" s="93" t="str">
        <f t="shared" si="30"/>
        <v>Aceptable</v>
      </c>
      <c r="AI36" s="178" t="s">
        <v>448</v>
      </c>
    </row>
    <row r="37" spans="3:35" s="57" customFormat="1" ht="99" x14ac:dyDescent="0.25">
      <c r="C37" s="166"/>
      <c r="D37" s="166"/>
      <c r="E37" s="166"/>
      <c r="F37" s="189"/>
      <c r="G37" s="35" t="s">
        <v>46</v>
      </c>
      <c r="H37" s="88" t="s">
        <v>369</v>
      </c>
      <c r="I37" s="88" t="s">
        <v>354</v>
      </c>
      <c r="J37" s="76" t="s">
        <v>27</v>
      </c>
      <c r="K37" s="76" t="s">
        <v>27</v>
      </c>
      <c r="L37" s="76" t="s">
        <v>27</v>
      </c>
      <c r="M37" s="93">
        <v>6</v>
      </c>
      <c r="N37" s="93">
        <v>2</v>
      </c>
      <c r="O37" s="93">
        <f t="shared" si="31"/>
        <v>12</v>
      </c>
      <c r="P37" s="93" t="str">
        <f t="shared" si="32"/>
        <v>Alto</v>
      </c>
      <c r="Q37" s="93">
        <v>25</v>
      </c>
      <c r="R37" s="93">
        <f t="shared" si="33"/>
        <v>300</v>
      </c>
      <c r="S37" s="42" t="str">
        <f t="shared" si="34"/>
        <v>II</v>
      </c>
      <c r="T37" s="93" t="str">
        <f t="shared" si="35"/>
        <v>Aceptable</v>
      </c>
      <c r="U37" s="93">
        <v>30</v>
      </c>
      <c r="V37" s="93" t="s">
        <v>370</v>
      </c>
      <c r="W37" s="93" t="s">
        <v>371</v>
      </c>
      <c r="X37" s="93" t="s">
        <v>80</v>
      </c>
      <c r="Y37" s="183"/>
      <c r="Z37" s="43" t="s">
        <v>358</v>
      </c>
      <c r="AA37" s="93">
        <v>2</v>
      </c>
      <c r="AB37" s="43">
        <v>2</v>
      </c>
      <c r="AC37" s="93">
        <f t="shared" si="26"/>
        <v>4</v>
      </c>
      <c r="AD37" s="93" t="str">
        <f t="shared" si="27"/>
        <v>Bajo</v>
      </c>
      <c r="AE37" s="93">
        <v>10</v>
      </c>
      <c r="AF37" s="93">
        <f t="shared" si="28"/>
        <v>40</v>
      </c>
      <c r="AG37" s="93" t="str">
        <f t="shared" si="29"/>
        <v>III</v>
      </c>
      <c r="AH37" s="93" t="str">
        <f t="shared" si="30"/>
        <v>Aceptable</v>
      </c>
      <c r="AI37" s="178"/>
    </row>
    <row r="38" spans="3:35" s="57" customFormat="1" ht="103.5" x14ac:dyDescent="0.25">
      <c r="C38" s="165" t="s">
        <v>463</v>
      </c>
      <c r="D38" s="165" t="s">
        <v>392</v>
      </c>
      <c r="E38" s="165" t="s">
        <v>338</v>
      </c>
      <c r="F38" s="63" t="s">
        <v>163</v>
      </c>
      <c r="G38" s="35" t="s">
        <v>70</v>
      </c>
      <c r="H38" s="88" t="s">
        <v>313</v>
      </c>
      <c r="I38" s="90" t="s">
        <v>175</v>
      </c>
      <c r="J38" s="76" t="s">
        <v>27</v>
      </c>
      <c r="K38" s="78" t="s">
        <v>221</v>
      </c>
      <c r="L38" s="76" t="s">
        <v>27</v>
      </c>
      <c r="M38" s="93">
        <v>2</v>
      </c>
      <c r="N38" s="93">
        <v>2</v>
      </c>
      <c r="O38" s="93">
        <f t="shared" si="31"/>
        <v>4</v>
      </c>
      <c r="P38" s="93" t="str">
        <f t="shared" si="32"/>
        <v>Bajo</v>
      </c>
      <c r="Q38" s="93">
        <v>25</v>
      </c>
      <c r="R38" s="93">
        <f t="shared" si="33"/>
        <v>100</v>
      </c>
      <c r="S38" s="42" t="str">
        <f t="shared" si="34"/>
        <v>III</v>
      </c>
      <c r="T38" s="40" t="str">
        <f t="shared" si="35"/>
        <v>Aceptable</v>
      </c>
      <c r="U38" s="93">
        <v>123</v>
      </c>
      <c r="V38" s="94" t="s">
        <v>80</v>
      </c>
      <c r="W38" s="94" t="s">
        <v>80</v>
      </c>
      <c r="X38" s="94" t="s">
        <v>80</v>
      </c>
      <c r="Y38" s="81" t="s">
        <v>248</v>
      </c>
      <c r="Z38" s="45" t="s">
        <v>80</v>
      </c>
      <c r="AA38" s="94">
        <v>2</v>
      </c>
      <c r="AB38" s="94">
        <v>1</v>
      </c>
      <c r="AC38" s="94">
        <f t="shared" si="26"/>
        <v>2</v>
      </c>
      <c r="AD38" s="94" t="str">
        <f t="shared" si="27"/>
        <v>Bajo</v>
      </c>
      <c r="AE38" s="94">
        <v>25</v>
      </c>
      <c r="AF38" s="94">
        <f t="shared" si="28"/>
        <v>50</v>
      </c>
      <c r="AG38" s="40" t="str">
        <f t="shared" si="29"/>
        <v>III</v>
      </c>
      <c r="AH38" s="40" t="str">
        <f t="shared" si="30"/>
        <v>Aceptable</v>
      </c>
      <c r="AI38" s="40" t="s">
        <v>341</v>
      </c>
    </row>
    <row r="39" spans="3:35" s="57" customFormat="1" ht="40.5" x14ac:dyDescent="0.25">
      <c r="C39" s="165"/>
      <c r="D39" s="165"/>
      <c r="E39" s="165"/>
      <c r="F39" s="63" t="s">
        <v>163</v>
      </c>
      <c r="G39" s="35" t="s">
        <v>104</v>
      </c>
      <c r="H39" s="88" t="s">
        <v>149</v>
      </c>
      <c r="I39" s="36" t="s">
        <v>143</v>
      </c>
      <c r="J39" s="76" t="s">
        <v>144</v>
      </c>
      <c r="K39" s="76" t="s">
        <v>146</v>
      </c>
      <c r="L39" s="76" t="s">
        <v>145</v>
      </c>
      <c r="M39" s="93">
        <v>2</v>
      </c>
      <c r="N39" s="93">
        <v>2</v>
      </c>
      <c r="O39" s="93">
        <f t="shared" si="31"/>
        <v>4</v>
      </c>
      <c r="P39" s="93" t="str">
        <f t="shared" si="32"/>
        <v>Bajo</v>
      </c>
      <c r="Q39" s="93">
        <v>60</v>
      </c>
      <c r="R39" s="93">
        <f t="shared" si="33"/>
        <v>240</v>
      </c>
      <c r="S39" s="42" t="str">
        <f t="shared" si="34"/>
        <v>II</v>
      </c>
      <c r="T39" s="93" t="str">
        <f t="shared" si="35"/>
        <v>Aceptable</v>
      </c>
      <c r="U39" s="93">
        <v>123</v>
      </c>
      <c r="V39" s="43" t="s">
        <v>80</v>
      </c>
      <c r="W39" s="45" t="s">
        <v>80</v>
      </c>
      <c r="X39" s="45" t="s">
        <v>80</v>
      </c>
      <c r="Y39" s="88" t="s">
        <v>336</v>
      </c>
      <c r="Z39" s="45" t="s">
        <v>80</v>
      </c>
      <c r="AA39" s="42">
        <v>2</v>
      </c>
      <c r="AB39" s="42">
        <f>N39</f>
        <v>2</v>
      </c>
      <c r="AC39" s="42">
        <f t="shared" si="26"/>
        <v>4</v>
      </c>
      <c r="AD39" s="42" t="str">
        <f t="shared" si="27"/>
        <v>Bajo</v>
      </c>
      <c r="AE39" s="42">
        <v>10</v>
      </c>
      <c r="AF39" s="42">
        <f t="shared" si="28"/>
        <v>40</v>
      </c>
      <c r="AG39" s="93" t="str">
        <f t="shared" si="29"/>
        <v>III</v>
      </c>
      <c r="AH39" s="93" t="str">
        <f t="shared" si="30"/>
        <v>Aceptable</v>
      </c>
      <c r="AI39" s="93"/>
    </row>
    <row r="40" spans="3:35" s="57" customFormat="1" ht="103.5" x14ac:dyDescent="0.25">
      <c r="C40" s="165"/>
      <c r="D40" s="165"/>
      <c r="E40" s="165"/>
      <c r="F40" s="63" t="s">
        <v>163</v>
      </c>
      <c r="G40" s="35" t="s">
        <v>71</v>
      </c>
      <c r="H40" s="88" t="s">
        <v>339</v>
      </c>
      <c r="I40" s="36" t="s">
        <v>155</v>
      </c>
      <c r="J40" s="76" t="s">
        <v>378</v>
      </c>
      <c r="K40" s="76" t="s">
        <v>379</v>
      </c>
      <c r="L40" s="76" t="s">
        <v>27</v>
      </c>
      <c r="M40" s="93">
        <v>2</v>
      </c>
      <c r="N40" s="42">
        <v>1</v>
      </c>
      <c r="O40" s="37">
        <f t="shared" si="31"/>
        <v>2</v>
      </c>
      <c r="P40" s="37" t="str">
        <f t="shared" si="32"/>
        <v>Bajo</v>
      </c>
      <c r="Q40" s="42">
        <v>25</v>
      </c>
      <c r="R40" s="42">
        <f t="shared" si="33"/>
        <v>50</v>
      </c>
      <c r="S40" s="42" t="str">
        <f t="shared" si="34"/>
        <v>III</v>
      </c>
      <c r="T40" s="36" t="str">
        <f t="shared" si="35"/>
        <v>Aceptable</v>
      </c>
      <c r="U40" s="93">
        <v>123</v>
      </c>
      <c r="V40" s="94" t="s">
        <v>80</v>
      </c>
      <c r="W40" s="94" t="s">
        <v>80</v>
      </c>
      <c r="X40" s="94" t="s">
        <v>80</v>
      </c>
      <c r="Y40" s="81" t="s">
        <v>340</v>
      </c>
      <c r="Z40" s="45" t="s">
        <v>80</v>
      </c>
      <c r="AA40" s="42">
        <v>2</v>
      </c>
      <c r="AB40" s="42">
        <v>1</v>
      </c>
      <c r="AC40" s="42">
        <f t="shared" si="26"/>
        <v>2</v>
      </c>
      <c r="AD40" s="42" t="str">
        <f t="shared" si="27"/>
        <v>Bajo</v>
      </c>
      <c r="AE40" s="42">
        <v>10</v>
      </c>
      <c r="AF40" s="42">
        <f t="shared" si="28"/>
        <v>20</v>
      </c>
      <c r="AG40" s="93" t="str">
        <f t="shared" si="29"/>
        <v>IV</v>
      </c>
      <c r="AH40" s="93" t="str">
        <f t="shared" si="30"/>
        <v>Aceptable</v>
      </c>
      <c r="AI40" s="40" t="s">
        <v>341</v>
      </c>
    </row>
    <row r="41" spans="3:35" s="57" customFormat="1" ht="103.5" x14ac:dyDescent="0.25">
      <c r="C41" s="165"/>
      <c r="D41" s="165"/>
      <c r="E41" s="165"/>
      <c r="F41" s="63" t="s">
        <v>163</v>
      </c>
      <c r="G41" s="35" t="s">
        <v>73</v>
      </c>
      <c r="H41" s="88" t="s">
        <v>345</v>
      </c>
      <c r="I41" s="90" t="s">
        <v>204</v>
      </c>
      <c r="J41" s="76" t="s">
        <v>27</v>
      </c>
      <c r="K41" s="76" t="s">
        <v>346</v>
      </c>
      <c r="L41" s="76" t="s">
        <v>27</v>
      </c>
      <c r="M41" s="40">
        <v>2</v>
      </c>
      <c r="N41" s="93">
        <v>2</v>
      </c>
      <c r="O41" s="93">
        <f t="shared" si="31"/>
        <v>4</v>
      </c>
      <c r="P41" s="93" t="str">
        <f t="shared" si="32"/>
        <v>Bajo</v>
      </c>
      <c r="Q41" s="93">
        <v>25</v>
      </c>
      <c r="R41" s="93">
        <f t="shared" si="33"/>
        <v>100</v>
      </c>
      <c r="S41" s="42" t="str">
        <f t="shared" si="34"/>
        <v>III</v>
      </c>
      <c r="T41" s="93" t="str">
        <f t="shared" si="35"/>
        <v>Aceptable</v>
      </c>
      <c r="U41" s="93">
        <v>123</v>
      </c>
      <c r="V41" s="43" t="s">
        <v>80</v>
      </c>
      <c r="W41" s="43" t="s">
        <v>80</v>
      </c>
      <c r="X41" s="43" t="s">
        <v>80</v>
      </c>
      <c r="Y41" s="81" t="s">
        <v>385</v>
      </c>
      <c r="Z41" s="43" t="s">
        <v>80</v>
      </c>
      <c r="AA41" s="42">
        <v>2</v>
      </c>
      <c r="AB41" s="42">
        <v>2</v>
      </c>
      <c r="AC41" s="42">
        <f t="shared" si="26"/>
        <v>4</v>
      </c>
      <c r="AD41" s="42" t="str">
        <f t="shared" si="27"/>
        <v>Bajo</v>
      </c>
      <c r="AE41" s="42">
        <v>25</v>
      </c>
      <c r="AF41" s="42">
        <f t="shared" si="28"/>
        <v>100</v>
      </c>
      <c r="AG41" s="93" t="str">
        <f t="shared" si="29"/>
        <v>III</v>
      </c>
      <c r="AH41" s="44" t="str">
        <f t="shared" si="30"/>
        <v>Aceptable</v>
      </c>
      <c r="AI41" s="93" t="s">
        <v>347</v>
      </c>
    </row>
    <row r="42" spans="3:35" s="57" customFormat="1" ht="120.75" x14ac:dyDescent="0.25">
      <c r="C42" s="165"/>
      <c r="D42" s="165"/>
      <c r="E42" s="165"/>
      <c r="F42" s="63" t="s">
        <v>148</v>
      </c>
      <c r="G42" s="35" t="s">
        <v>46</v>
      </c>
      <c r="H42" s="88" t="s">
        <v>384</v>
      </c>
      <c r="I42" s="88" t="s">
        <v>354</v>
      </c>
      <c r="J42" s="76" t="s">
        <v>27</v>
      </c>
      <c r="K42" s="76" t="s">
        <v>27</v>
      </c>
      <c r="L42" s="76" t="s">
        <v>388</v>
      </c>
      <c r="M42" s="93">
        <v>2</v>
      </c>
      <c r="N42" s="93">
        <v>2</v>
      </c>
      <c r="O42" s="93">
        <f t="shared" ref="O42:O48" si="36">M42*N42</f>
        <v>4</v>
      </c>
      <c r="P42" s="93" t="str">
        <f t="shared" ref="P42:P48" si="37">IF(AND(O42&gt;=24,O42&lt;=40),"Muy Alto",IF(AND(20&gt;=O42,10&lt;=O42),"Alto",IF(AND(8&gt;=O42,6&lt;=O42),"Medio",IF(O42&lt;=4,"Bajo","-"))))</f>
        <v>Bajo</v>
      </c>
      <c r="Q42" s="93">
        <v>25</v>
      </c>
      <c r="R42" s="93">
        <f t="shared" ref="R42:R48" si="38">O42*Q42</f>
        <v>100</v>
      </c>
      <c r="S42" s="42" t="str">
        <f t="shared" ref="S42:S48" si="39">IF(AND(R42&gt;=600,R42&lt;=4000),"I",IF(AND(500&gt;=R42,150&lt;=R42),"II",IF(AND(120&gt;=R42,40&lt;=R42),"III",IF(R42&lt;=20,"IV","-"))))</f>
        <v>III</v>
      </c>
      <c r="T42" s="93" t="str">
        <f t="shared" ref="T42:T48" si="40">IF(R42&gt;=360,"No Aceptable","Aceptable")</f>
        <v>Aceptable</v>
      </c>
      <c r="U42" s="93">
        <v>17</v>
      </c>
      <c r="V42" s="93" t="s">
        <v>80</v>
      </c>
      <c r="W42" s="93" t="s">
        <v>80</v>
      </c>
      <c r="X42" s="43" t="s">
        <v>361</v>
      </c>
      <c r="Y42" s="67" t="s">
        <v>386</v>
      </c>
      <c r="Z42" s="43" t="s">
        <v>387</v>
      </c>
      <c r="AA42" s="93">
        <v>2</v>
      </c>
      <c r="AB42" s="43">
        <v>2</v>
      </c>
      <c r="AC42" s="93">
        <f t="shared" si="26"/>
        <v>4</v>
      </c>
      <c r="AD42" s="93" t="str">
        <f t="shared" si="27"/>
        <v>Bajo</v>
      </c>
      <c r="AE42" s="93">
        <v>10</v>
      </c>
      <c r="AF42" s="93">
        <f t="shared" si="28"/>
        <v>40</v>
      </c>
      <c r="AG42" s="93" t="str">
        <f t="shared" si="29"/>
        <v>III</v>
      </c>
      <c r="AH42" s="93" t="str">
        <f t="shared" si="30"/>
        <v>Aceptable</v>
      </c>
      <c r="AI42" s="36" t="s">
        <v>359</v>
      </c>
    </row>
    <row r="43" spans="3:35" s="57" customFormat="1" ht="99" x14ac:dyDescent="0.25">
      <c r="C43" s="165" t="s">
        <v>306</v>
      </c>
      <c r="D43" s="192" t="s">
        <v>306</v>
      </c>
      <c r="E43" s="87" t="s">
        <v>323</v>
      </c>
      <c r="F43" s="63" t="s">
        <v>163</v>
      </c>
      <c r="G43" s="35" t="s">
        <v>66</v>
      </c>
      <c r="H43" s="88" t="s">
        <v>324</v>
      </c>
      <c r="I43" s="90" t="s">
        <v>253</v>
      </c>
      <c r="J43" s="76" t="s">
        <v>27</v>
      </c>
      <c r="K43" s="76" t="s">
        <v>27</v>
      </c>
      <c r="L43" s="76" t="s">
        <v>27</v>
      </c>
      <c r="M43" s="93">
        <v>2</v>
      </c>
      <c r="N43" s="93">
        <v>2</v>
      </c>
      <c r="O43" s="93">
        <f t="shared" si="36"/>
        <v>4</v>
      </c>
      <c r="P43" s="93" t="str">
        <f t="shared" si="37"/>
        <v>Bajo</v>
      </c>
      <c r="Q43" s="93">
        <v>26</v>
      </c>
      <c r="R43" s="93">
        <f t="shared" si="38"/>
        <v>104</v>
      </c>
      <c r="S43" s="42" t="str">
        <f t="shared" si="39"/>
        <v>III</v>
      </c>
      <c r="T43" s="40" t="str">
        <f t="shared" si="40"/>
        <v>Aceptable</v>
      </c>
      <c r="U43" s="93">
        <v>60</v>
      </c>
      <c r="V43" s="43" t="s">
        <v>80</v>
      </c>
      <c r="W43" s="43" t="s">
        <v>80</v>
      </c>
      <c r="X43" s="43" t="s">
        <v>80</v>
      </c>
      <c r="Y43" s="67" t="s">
        <v>305</v>
      </c>
      <c r="Z43" s="45" t="s">
        <v>80</v>
      </c>
      <c r="AA43" s="42">
        <v>2</v>
      </c>
      <c r="AB43" s="42">
        <v>1</v>
      </c>
      <c r="AC43" s="42">
        <f t="shared" si="26"/>
        <v>2</v>
      </c>
      <c r="AD43" s="42" t="str">
        <f t="shared" si="27"/>
        <v>Bajo</v>
      </c>
      <c r="AE43" s="42">
        <v>10</v>
      </c>
      <c r="AF43" s="42">
        <f t="shared" si="28"/>
        <v>20</v>
      </c>
      <c r="AG43" s="93" t="str">
        <f t="shared" si="29"/>
        <v>IV</v>
      </c>
      <c r="AH43" s="93" t="str">
        <f t="shared" si="30"/>
        <v>Aceptable</v>
      </c>
      <c r="AI43" s="93" t="s">
        <v>254</v>
      </c>
    </row>
    <row r="44" spans="3:35" s="57" customFormat="1" ht="86.25" x14ac:dyDescent="0.25">
      <c r="C44" s="165"/>
      <c r="D44" s="193"/>
      <c r="E44" s="87" t="s">
        <v>383</v>
      </c>
      <c r="F44" s="63" t="s">
        <v>163</v>
      </c>
      <c r="G44" s="35" t="s">
        <v>70</v>
      </c>
      <c r="H44" s="35" t="s">
        <v>380</v>
      </c>
      <c r="I44" s="36" t="s">
        <v>175</v>
      </c>
      <c r="J44" s="76" t="s">
        <v>27</v>
      </c>
      <c r="K44" s="76" t="s">
        <v>27</v>
      </c>
      <c r="L44" s="76" t="s">
        <v>27</v>
      </c>
      <c r="M44" s="93">
        <v>2</v>
      </c>
      <c r="N44" s="93">
        <v>1</v>
      </c>
      <c r="O44" s="93">
        <f t="shared" si="36"/>
        <v>2</v>
      </c>
      <c r="P44" s="93" t="str">
        <f t="shared" si="37"/>
        <v>Bajo</v>
      </c>
      <c r="Q44" s="93">
        <v>60</v>
      </c>
      <c r="R44" s="93">
        <f t="shared" si="38"/>
        <v>120</v>
      </c>
      <c r="S44" s="42" t="str">
        <f t="shared" si="39"/>
        <v>III</v>
      </c>
      <c r="T44" s="93" t="str">
        <f t="shared" si="40"/>
        <v>Aceptable</v>
      </c>
      <c r="U44" s="93">
        <v>123</v>
      </c>
      <c r="V44" s="43" t="s">
        <v>161</v>
      </c>
      <c r="W44" s="43" t="s">
        <v>161</v>
      </c>
      <c r="X44" s="43" t="s">
        <v>161</v>
      </c>
      <c r="Y44" s="88" t="s">
        <v>381</v>
      </c>
      <c r="Z44" s="45" t="s">
        <v>80</v>
      </c>
      <c r="AA44" s="93">
        <v>6</v>
      </c>
      <c r="AB44" s="93">
        <v>2</v>
      </c>
      <c r="AC44" s="93">
        <f t="shared" si="26"/>
        <v>12</v>
      </c>
      <c r="AD44" s="93" t="str">
        <f t="shared" si="27"/>
        <v>Alto</v>
      </c>
      <c r="AE44" s="93">
        <v>10</v>
      </c>
      <c r="AF44" s="93">
        <f t="shared" si="28"/>
        <v>120</v>
      </c>
      <c r="AG44" s="93" t="str">
        <f t="shared" si="29"/>
        <v>III</v>
      </c>
      <c r="AH44" s="44" t="str">
        <f t="shared" si="30"/>
        <v>Aceptable</v>
      </c>
      <c r="AI44" s="93" t="s">
        <v>252</v>
      </c>
    </row>
    <row r="45" spans="3:35" s="57" customFormat="1" ht="69" customHeight="1" x14ac:dyDescent="0.25">
      <c r="C45" s="165"/>
      <c r="D45" s="193"/>
      <c r="E45" s="87" t="s">
        <v>409</v>
      </c>
      <c r="F45" s="63" t="s">
        <v>163</v>
      </c>
      <c r="G45" s="35" t="s">
        <v>46</v>
      </c>
      <c r="H45" s="88" t="s">
        <v>410</v>
      </c>
      <c r="I45" s="88" t="s">
        <v>354</v>
      </c>
      <c r="J45" s="76" t="s">
        <v>27</v>
      </c>
      <c r="K45" s="76" t="s">
        <v>27</v>
      </c>
      <c r="L45" s="76" t="s">
        <v>388</v>
      </c>
      <c r="M45" s="93">
        <v>2</v>
      </c>
      <c r="N45" s="93">
        <v>2</v>
      </c>
      <c r="O45" s="93">
        <f t="shared" si="36"/>
        <v>4</v>
      </c>
      <c r="P45" s="93" t="str">
        <f t="shared" si="37"/>
        <v>Bajo</v>
      </c>
      <c r="Q45" s="93">
        <v>25</v>
      </c>
      <c r="R45" s="93">
        <f t="shared" si="38"/>
        <v>100</v>
      </c>
      <c r="S45" s="42" t="str">
        <f t="shared" si="39"/>
        <v>III</v>
      </c>
      <c r="T45" s="93" t="str">
        <f t="shared" si="40"/>
        <v>Aceptable</v>
      </c>
      <c r="U45" s="93">
        <v>17</v>
      </c>
      <c r="V45" s="93" t="s">
        <v>80</v>
      </c>
      <c r="W45" s="93" t="s">
        <v>80</v>
      </c>
      <c r="X45" s="43" t="s">
        <v>361</v>
      </c>
      <c r="Y45" s="67" t="s">
        <v>386</v>
      </c>
      <c r="Z45" s="43" t="s">
        <v>387</v>
      </c>
      <c r="AA45" s="93">
        <v>2</v>
      </c>
      <c r="AB45" s="43">
        <v>2</v>
      </c>
      <c r="AC45" s="93">
        <f t="shared" si="26"/>
        <v>4</v>
      </c>
      <c r="AD45" s="93" t="str">
        <f t="shared" si="27"/>
        <v>Bajo</v>
      </c>
      <c r="AE45" s="93">
        <v>10</v>
      </c>
      <c r="AF45" s="93">
        <f t="shared" si="28"/>
        <v>40</v>
      </c>
      <c r="AG45" s="93" t="str">
        <f t="shared" si="29"/>
        <v>III</v>
      </c>
      <c r="AH45" s="93" t="str">
        <f t="shared" si="30"/>
        <v>Aceptable</v>
      </c>
      <c r="AI45" s="36" t="s">
        <v>359</v>
      </c>
    </row>
    <row r="46" spans="3:35" s="57" customFormat="1" ht="53.25" x14ac:dyDescent="0.25">
      <c r="C46" s="165"/>
      <c r="D46" s="193"/>
      <c r="E46" s="87" t="s">
        <v>283</v>
      </c>
      <c r="F46" s="95" t="s">
        <v>148</v>
      </c>
      <c r="G46" s="96" t="s">
        <v>68</v>
      </c>
      <c r="H46" s="36" t="s">
        <v>348</v>
      </c>
      <c r="I46" s="93" t="s">
        <v>85</v>
      </c>
      <c r="J46" s="93" t="s">
        <v>27</v>
      </c>
      <c r="K46" s="93" t="s">
        <v>27</v>
      </c>
      <c r="L46" s="93" t="s">
        <v>133</v>
      </c>
      <c r="M46" s="93">
        <v>6</v>
      </c>
      <c r="N46" s="93">
        <v>2</v>
      </c>
      <c r="O46" s="93">
        <f t="shared" si="36"/>
        <v>12</v>
      </c>
      <c r="P46" s="93" t="str">
        <f t="shared" si="37"/>
        <v>Alto</v>
      </c>
      <c r="Q46" s="93">
        <v>25</v>
      </c>
      <c r="R46" s="93">
        <f t="shared" si="38"/>
        <v>300</v>
      </c>
      <c r="S46" s="93" t="str">
        <f t="shared" si="39"/>
        <v>II</v>
      </c>
      <c r="T46" s="93" t="str">
        <f t="shared" si="40"/>
        <v>Aceptable</v>
      </c>
      <c r="U46" s="93">
        <v>50</v>
      </c>
      <c r="V46" s="43" t="s">
        <v>80</v>
      </c>
      <c r="W46" s="43" t="s">
        <v>80</v>
      </c>
      <c r="X46" s="43" t="s">
        <v>284</v>
      </c>
      <c r="Y46" s="43" t="s">
        <v>80</v>
      </c>
      <c r="Z46" s="43" t="s">
        <v>80</v>
      </c>
      <c r="AA46" s="93">
        <v>2</v>
      </c>
      <c r="AB46" s="93">
        <v>2</v>
      </c>
      <c r="AC46" s="93">
        <f t="shared" si="26"/>
        <v>4</v>
      </c>
      <c r="AD46" s="93" t="str">
        <f t="shared" si="27"/>
        <v>Bajo</v>
      </c>
      <c r="AE46" s="93">
        <v>11</v>
      </c>
      <c r="AF46" s="93">
        <f t="shared" si="28"/>
        <v>44</v>
      </c>
      <c r="AG46" s="93" t="str">
        <f t="shared" si="29"/>
        <v>III</v>
      </c>
      <c r="AH46" s="93" t="str">
        <f t="shared" si="30"/>
        <v>Aceptable</v>
      </c>
      <c r="AI46" s="93" t="s">
        <v>285</v>
      </c>
    </row>
    <row r="47" spans="3:35" s="57" customFormat="1" ht="84" customHeight="1" x14ac:dyDescent="0.25">
      <c r="C47" s="165"/>
      <c r="D47" s="193"/>
      <c r="E47" s="87" t="s">
        <v>292</v>
      </c>
      <c r="F47" s="63" t="s">
        <v>148</v>
      </c>
      <c r="G47" s="35" t="s">
        <v>93</v>
      </c>
      <c r="H47" s="88" t="s">
        <v>290</v>
      </c>
      <c r="I47" s="88" t="s">
        <v>291</v>
      </c>
      <c r="J47" s="76" t="s">
        <v>27</v>
      </c>
      <c r="K47" s="76" t="s">
        <v>27</v>
      </c>
      <c r="L47" s="76" t="s">
        <v>27</v>
      </c>
      <c r="M47" s="93">
        <v>2</v>
      </c>
      <c r="N47" s="93">
        <v>2</v>
      </c>
      <c r="O47" s="93">
        <f t="shared" si="36"/>
        <v>4</v>
      </c>
      <c r="P47" s="93" t="str">
        <f t="shared" si="37"/>
        <v>Bajo</v>
      </c>
      <c r="Q47" s="93">
        <v>25</v>
      </c>
      <c r="R47" s="93">
        <f t="shared" si="38"/>
        <v>100</v>
      </c>
      <c r="S47" s="42" t="str">
        <f t="shared" si="39"/>
        <v>III</v>
      </c>
      <c r="T47" s="93" t="str">
        <f t="shared" si="40"/>
        <v>Aceptable</v>
      </c>
      <c r="U47" s="93">
        <v>6</v>
      </c>
      <c r="V47" s="93" t="s">
        <v>80</v>
      </c>
      <c r="W47" s="93" t="s">
        <v>80</v>
      </c>
      <c r="X47" s="43" t="s">
        <v>27</v>
      </c>
      <c r="Y47" s="67" t="s">
        <v>293</v>
      </c>
      <c r="Z47" s="43"/>
      <c r="AA47" s="93">
        <v>2</v>
      </c>
      <c r="AB47" s="43">
        <v>2</v>
      </c>
      <c r="AC47" s="93">
        <f t="shared" si="26"/>
        <v>4</v>
      </c>
      <c r="AD47" s="93" t="str">
        <f t="shared" si="27"/>
        <v>Bajo</v>
      </c>
      <c r="AE47" s="93">
        <v>25</v>
      </c>
      <c r="AF47" s="93">
        <f t="shared" si="28"/>
        <v>100</v>
      </c>
      <c r="AG47" s="93" t="str">
        <f t="shared" si="29"/>
        <v>III</v>
      </c>
      <c r="AH47" s="93" t="str">
        <f t="shared" si="30"/>
        <v>Aceptable</v>
      </c>
      <c r="AI47" s="36" t="s">
        <v>294</v>
      </c>
    </row>
    <row r="48" spans="3:35" s="57" customFormat="1" ht="66" x14ac:dyDescent="0.25">
      <c r="C48" s="165"/>
      <c r="D48" s="194"/>
      <c r="E48" s="87" t="s">
        <v>297</v>
      </c>
      <c r="F48" s="95" t="s">
        <v>148</v>
      </c>
      <c r="G48" s="96" t="s">
        <v>68</v>
      </c>
      <c r="H48" s="36" t="s">
        <v>298</v>
      </c>
      <c r="I48" s="93" t="s">
        <v>288</v>
      </c>
      <c r="J48" s="93" t="s">
        <v>27</v>
      </c>
      <c r="K48" s="93" t="s">
        <v>27</v>
      </c>
      <c r="L48" s="93" t="s">
        <v>27</v>
      </c>
      <c r="M48" s="93">
        <v>2</v>
      </c>
      <c r="N48" s="93">
        <v>2</v>
      </c>
      <c r="O48" s="93">
        <f t="shared" si="36"/>
        <v>4</v>
      </c>
      <c r="P48" s="93" t="str">
        <f t="shared" si="37"/>
        <v>Bajo</v>
      </c>
      <c r="Q48" s="93">
        <v>25</v>
      </c>
      <c r="R48" s="93">
        <f t="shared" si="38"/>
        <v>100</v>
      </c>
      <c r="S48" s="93" t="str">
        <f t="shared" si="39"/>
        <v>III</v>
      </c>
      <c r="T48" s="93" t="str">
        <f t="shared" si="40"/>
        <v>Aceptable</v>
      </c>
      <c r="U48" s="93">
        <v>123</v>
      </c>
      <c r="V48" s="43" t="s">
        <v>80</v>
      </c>
      <c r="W48" s="43" t="s">
        <v>80</v>
      </c>
      <c r="X48" s="43" t="s">
        <v>27</v>
      </c>
      <c r="Y48" s="43" t="s">
        <v>27</v>
      </c>
      <c r="Z48" s="43" t="s">
        <v>80</v>
      </c>
      <c r="AA48" s="93">
        <v>2</v>
      </c>
      <c r="AB48" s="93">
        <v>2</v>
      </c>
      <c r="AC48" s="93">
        <f t="shared" si="26"/>
        <v>4</v>
      </c>
      <c r="AD48" s="93" t="str">
        <f t="shared" si="27"/>
        <v>Bajo</v>
      </c>
      <c r="AE48" s="93">
        <v>25</v>
      </c>
      <c r="AF48" s="93">
        <f t="shared" si="28"/>
        <v>100</v>
      </c>
      <c r="AG48" s="93" t="str">
        <f t="shared" si="29"/>
        <v>III</v>
      </c>
      <c r="AH48" s="93" t="str">
        <f t="shared" si="30"/>
        <v>Aceptable</v>
      </c>
      <c r="AI48" s="93" t="s">
        <v>289</v>
      </c>
    </row>
    <row r="49" spans="3:18" s="57" customFormat="1" x14ac:dyDescent="0.25">
      <c r="C49" s="65"/>
      <c r="D49" s="65"/>
      <c r="E49" s="85"/>
      <c r="G49" s="58"/>
      <c r="M49" s="65"/>
      <c r="N49" s="65"/>
      <c r="Q49" s="65"/>
      <c r="R49" s="65"/>
    </row>
    <row r="50" spans="3:18" s="57" customFormat="1" x14ac:dyDescent="0.25">
      <c r="C50" s="65"/>
      <c r="D50" s="65"/>
      <c r="E50" s="85"/>
      <c r="G50" s="58"/>
      <c r="M50" s="65"/>
      <c r="N50" s="65"/>
      <c r="Q50" s="65"/>
      <c r="R50" s="65"/>
    </row>
    <row r="51" spans="3:18" s="57" customFormat="1" x14ac:dyDescent="0.25">
      <c r="C51" s="65"/>
      <c r="D51" s="65"/>
      <c r="E51" s="85"/>
      <c r="G51" s="58"/>
      <c r="M51" s="65"/>
      <c r="N51" s="65"/>
      <c r="Q51" s="65"/>
      <c r="R51" s="65"/>
    </row>
    <row r="52" spans="3:18" s="57" customFormat="1" x14ac:dyDescent="0.25">
      <c r="C52" s="65"/>
      <c r="D52" s="65"/>
      <c r="E52" s="85"/>
      <c r="G52" s="58"/>
      <c r="M52" s="65"/>
      <c r="N52" s="65"/>
      <c r="Q52" s="65"/>
      <c r="R52" s="65"/>
    </row>
  </sheetData>
  <sheetProtection selectLockedCells="1" selectUnlockedCells="1"/>
  <mergeCells count="59">
    <mergeCell ref="D43:D48"/>
    <mergeCell ref="AI33:AI34"/>
    <mergeCell ref="C43:C48"/>
    <mergeCell ref="C35:C37"/>
    <mergeCell ref="C38:C42"/>
    <mergeCell ref="Y36:Y37"/>
    <mergeCell ref="AI36:AI37"/>
    <mergeCell ref="AI9:AI10"/>
    <mergeCell ref="E29:E30"/>
    <mergeCell ref="E22:E26"/>
    <mergeCell ref="E17:E21"/>
    <mergeCell ref="C17:C21"/>
    <mergeCell ref="D17:D21"/>
    <mergeCell ref="AI22:AI23"/>
    <mergeCell ref="AI17:AI18"/>
    <mergeCell ref="F13:F14"/>
    <mergeCell ref="Y11:Y12"/>
    <mergeCell ref="AI11:AI12"/>
    <mergeCell ref="Y13:Y14"/>
    <mergeCell ref="Y24:Y25"/>
    <mergeCell ref="C22:C30"/>
    <mergeCell ref="D22:D30"/>
    <mergeCell ref="F17:F18"/>
    <mergeCell ref="Y17:Y18"/>
    <mergeCell ref="F19:F20"/>
    <mergeCell ref="Y19:Y20"/>
    <mergeCell ref="F22:F23"/>
    <mergeCell ref="Y22:Y23"/>
    <mergeCell ref="C9:C16"/>
    <mergeCell ref="E35:E37"/>
    <mergeCell ref="F35:F37"/>
    <mergeCell ref="D38:D42"/>
    <mergeCell ref="D35:D37"/>
    <mergeCell ref="F11:F12"/>
    <mergeCell ref="D31:D32"/>
    <mergeCell ref="D33:D34"/>
    <mergeCell ref="E38:E42"/>
    <mergeCell ref="E9:E10"/>
    <mergeCell ref="F9:F10"/>
    <mergeCell ref="F24:F25"/>
    <mergeCell ref="E11:E15"/>
    <mergeCell ref="D9:D15"/>
    <mergeCell ref="C31:C32"/>
    <mergeCell ref="C33:C34"/>
    <mergeCell ref="C3:E5"/>
    <mergeCell ref="F3:AF5"/>
    <mergeCell ref="AG3:AI5"/>
    <mergeCell ref="C6:C7"/>
    <mergeCell ref="D6:D7"/>
    <mergeCell ref="E6:E7"/>
    <mergeCell ref="F6:F7"/>
    <mergeCell ref="G6:H6"/>
    <mergeCell ref="I6:I7"/>
    <mergeCell ref="J6:L6"/>
    <mergeCell ref="M6:S6"/>
    <mergeCell ref="T6:T7"/>
    <mergeCell ref="V6:Z6"/>
    <mergeCell ref="AA6:AG6"/>
    <mergeCell ref="AI6:AI7"/>
  </mergeCells>
  <conditionalFormatting sqref="AG6 S6 AG8 AG38 S38 S8:S9 S35 AG35 AG26:AG27 S26:S27">
    <cfRule type="containsText" dxfId="375" priority="349" operator="containsText" text="IV">
      <formula>NOT(ISERROR(SEARCH("IV",S6)))</formula>
    </cfRule>
    <cfRule type="containsText" dxfId="374" priority="350" operator="containsText" text="III">
      <formula>NOT(ISERROR(SEARCH("III",S6)))</formula>
    </cfRule>
    <cfRule type="containsText" dxfId="373" priority="351" operator="containsText" text="II">
      <formula>NOT(ISERROR(SEARCH("II",S6)))</formula>
    </cfRule>
    <cfRule type="containsText" dxfId="372" priority="352" operator="containsText" text="I">
      <formula>NOT(ISERROR(SEARCH("I",S6)))</formula>
    </cfRule>
  </conditionalFormatting>
  <conditionalFormatting sqref="S31">
    <cfRule type="containsText" dxfId="371" priority="269" operator="containsText" text="IV">
      <formula>NOT(ISERROR(SEARCH("IV",S31)))</formula>
    </cfRule>
    <cfRule type="containsText" dxfId="370" priority="270" operator="containsText" text="III">
      <formula>NOT(ISERROR(SEARCH("III",S31)))</formula>
    </cfRule>
    <cfRule type="containsText" dxfId="369" priority="271" operator="containsText" text="II">
      <formula>NOT(ISERROR(SEARCH("II",S31)))</formula>
    </cfRule>
    <cfRule type="containsText" dxfId="368" priority="272" operator="containsText" text="I">
      <formula>NOT(ISERROR(SEARCH("I",S31)))</formula>
    </cfRule>
  </conditionalFormatting>
  <conditionalFormatting sqref="S41">
    <cfRule type="containsText" dxfId="367" priority="341" operator="containsText" text="IV">
      <formula>NOT(ISERROR(SEARCH("IV",S41)))</formula>
    </cfRule>
    <cfRule type="containsText" dxfId="366" priority="342" operator="containsText" text="III">
      <formula>NOT(ISERROR(SEARCH("III",S41)))</formula>
    </cfRule>
    <cfRule type="containsText" dxfId="365" priority="343" operator="containsText" text="II">
      <formula>NOT(ISERROR(SEARCH("II",S41)))</formula>
    </cfRule>
    <cfRule type="containsText" dxfId="364" priority="344" operator="containsText" text="I">
      <formula>NOT(ISERROR(SEARCH("I",S41)))</formula>
    </cfRule>
  </conditionalFormatting>
  <conditionalFormatting sqref="AG31">
    <cfRule type="containsText" dxfId="363" priority="265" operator="containsText" text="IV">
      <formula>NOT(ISERROR(SEARCH("IV",AG31)))</formula>
    </cfRule>
    <cfRule type="containsText" dxfId="362" priority="266" operator="containsText" text="III">
      <formula>NOT(ISERROR(SEARCH("III",AG31)))</formula>
    </cfRule>
    <cfRule type="containsText" dxfId="361" priority="267" operator="containsText" text="II">
      <formula>NOT(ISERROR(SEARCH("II",AG31)))</formula>
    </cfRule>
    <cfRule type="containsText" dxfId="360" priority="268" operator="containsText" text="I">
      <formula>NOT(ISERROR(SEARCH("I",AG31)))</formula>
    </cfRule>
  </conditionalFormatting>
  <conditionalFormatting sqref="S32">
    <cfRule type="containsText" dxfId="359" priority="261" operator="containsText" text="IV">
      <formula>NOT(ISERROR(SEARCH("IV",S32)))</formula>
    </cfRule>
    <cfRule type="containsText" dxfId="358" priority="262" operator="containsText" text="III">
      <formula>NOT(ISERROR(SEARCH("III",S32)))</formula>
    </cfRule>
    <cfRule type="containsText" dxfId="357" priority="263" operator="containsText" text="II">
      <formula>NOT(ISERROR(SEARCH("II",S32)))</formula>
    </cfRule>
    <cfRule type="containsText" dxfId="356" priority="264" operator="containsText" text="I">
      <formula>NOT(ISERROR(SEARCH("I",S32)))</formula>
    </cfRule>
  </conditionalFormatting>
  <conditionalFormatting sqref="AG41">
    <cfRule type="containsText" dxfId="355" priority="325" operator="containsText" text="IV">
      <formula>NOT(ISERROR(SEARCH("IV",AG41)))</formula>
    </cfRule>
    <cfRule type="containsText" dxfId="354" priority="326" operator="containsText" text="III">
      <formula>NOT(ISERROR(SEARCH("III",AG41)))</formula>
    </cfRule>
    <cfRule type="containsText" dxfId="353" priority="327" operator="containsText" text="II">
      <formula>NOT(ISERROR(SEARCH("II",AG41)))</formula>
    </cfRule>
    <cfRule type="containsText" dxfId="352" priority="328" operator="containsText" text="I">
      <formula>NOT(ISERROR(SEARCH("I",AG41)))</formula>
    </cfRule>
  </conditionalFormatting>
  <conditionalFormatting sqref="S43">
    <cfRule type="containsText" dxfId="351" priority="245" operator="containsText" text="IV">
      <formula>NOT(ISERROR(SEARCH("IV",S43)))</formula>
    </cfRule>
    <cfRule type="containsText" dxfId="350" priority="246" operator="containsText" text="III">
      <formula>NOT(ISERROR(SEARCH("III",S43)))</formula>
    </cfRule>
    <cfRule type="containsText" dxfId="349" priority="247" operator="containsText" text="II">
      <formula>NOT(ISERROR(SEARCH("II",S43)))</formula>
    </cfRule>
    <cfRule type="containsText" dxfId="348" priority="248" operator="containsText" text="I">
      <formula>NOT(ISERROR(SEARCH("I",S43)))</formula>
    </cfRule>
  </conditionalFormatting>
  <conditionalFormatting sqref="AG43">
    <cfRule type="containsText" dxfId="347" priority="241" operator="containsText" text="IV">
      <formula>NOT(ISERROR(SEARCH("IV",AG43)))</formula>
    </cfRule>
    <cfRule type="containsText" dxfId="346" priority="242" operator="containsText" text="III">
      <formula>NOT(ISERROR(SEARCH("III",AG43)))</formula>
    </cfRule>
    <cfRule type="containsText" dxfId="345" priority="243" operator="containsText" text="II">
      <formula>NOT(ISERROR(SEARCH("II",AG43)))</formula>
    </cfRule>
    <cfRule type="containsText" dxfId="344" priority="244" operator="containsText" text="I">
      <formula>NOT(ISERROR(SEARCH("I",AG43)))</formula>
    </cfRule>
  </conditionalFormatting>
  <conditionalFormatting sqref="AG10 S10">
    <cfRule type="containsText" dxfId="343" priority="313" operator="containsText" text="IV">
      <formula>NOT(ISERROR(SEARCH("IV",S10)))</formula>
    </cfRule>
    <cfRule type="containsText" dxfId="342" priority="314" operator="containsText" text="III">
      <formula>NOT(ISERROR(SEARCH("III",S10)))</formula>
    </cfRule>
    <cfRule type="containsText" dxfId="341" priority="315" operator="containsText" text="II">
      <formula>NOT(ISERROR(SEARCH("II",S10)))</formula>
    </cfRule>
    <cfRule type="containsText" dxfId="340" priority="316" operator="containsText" text="I">
      <formula>NOT(ISERROR(SEARCH("I",S10)))</formula>
    </cfRule>
  </conditionalFormatting>
  <conditionalFormatting sqref="AG9">
    <cfRule type="containsText" dxfId="339" priority="237" operator="containsText" text="IV">
      <formula>NOT(ISERROR(SEARCH("IV",AG9)))</formula>
    </cfRule>
    <cfRule type="containsText" dxfId="338" priority="238" operator="containsText" text="III">
      <formula>NOT(ISERROR(SEARCH("III",AG9)))</formula>
    </cfRule>
    <cfRule type="containsText" dxfId="337" priority="239" operator="containsText" text="II">
      <formula>NOT(ISERROR(SEARCH("II",AG9)))</formula>
    </cfRule>
    <cfRule type="containsText" dxfId="336" priority="240" operator="containsText" text="I">
      <formula>NOT(ISERROR(SEARCH("I",AG9)))</formula>
    </cfRule>
  </conditionalFormatting>
  <conditionalFormatting sqref="S39:S42">
    <cfRule type="containsText" dxfId="335" priority="233" operator="containsText" text="IV">
      <formula>NOT(ISERROR(SEARCH("IV",S39)))</formula>
    </cfRule>
    <cfRule type="containsText" dxfId="334" priority="234" operator="containsText" text="III">
      <formula>NOT(ISERROR(SEARCH("III",S39)))</formula>
    </cfRule>
    <cfRule type="containsText" dxfId="333" priority="235" operator="containsText" text="II">
      <formula>NOT(ISERROR(SEARCH("II",S39)))</formula>
    </cfRule>
    <cfRule type="containsText" dxfId="332" priority="236" operator="containsText" text="I">
      <formula>NOT(ISERROR(SEARCH("I",S39)))</formula>
    </cfRule>
  </conditionalFormatting>
  <conditionalFormatting sqref="AG40">
    <cfRule type="containsText" dxfId="331" priority="229" operator="containsText" text="IV">
      <formula>NOT(ISERROR(SEARCH("IV",AG40)))</formula>
    </cfRule>
    <cfRule type="containsText" dxfId="330" priority="230" operator="containsText" text="III">
      <formula>NOT(ISERROR(SEARCH("III",AG40)))</formula>
    </cfRule>
    <cfRule type="containsText" dxfId="329" priority="231" operator="containsText" text="II">
      <formula>NOT(ISERROR(SEARCH("II",AG40)))</formula>
    </cfRule>
    <cfRule type="containsText" dxfId="328" priority="232" operator="containsText" text="I">
      <formula>NOT(ISERROR(SEARCH("I",AG40)))</formula>
    </cfRule>
  </conditionalFormatting>
  <conditionalFormatting sqref="S36">
    <cfRule type="containsText" dxfId="327" priority="217" operator="containsText" text="IV">
      <formula>NOT(ISERROR(SEARCH("IV",S36)))</formula>
    </cfRule>
    <cfRule type="containsText" dxfId="326" priority="218" operator="containsText" text="III">
      <formula>NOT(ISERROR(SEARCH("III",S36)))</formula>
    </cfRule>
    <cfRule type="containsText" dxfId="325" priority="219" operator="containsText" text="II">
      <formula>NOT(ISERROR(SEARCH("II",S36)))</formula>
    </cfRule>
    <cfRule type="containsText" dxfId="324" priority="220" operator="containsText" text="I">
      <formula>NOT(ISERROR(SEARCH("I",S36)))</formula>
    </cfRule>
  </conditionalFormatting>
  <conditionalFormatting sqref="AG36">
    <cfRule type="containsText" dxfId="323" priority="213" operator="containsText" text="IV">
      <formula>NOT(ISERROR(SEARCH("IV",AG36)))</formula>
    </cfRule>
    <cfRule type="containsText" dxfId="322" priority="214" operator="containsText" text="III">
      <formula>NOT(ISERROR(SEARCH("III",AG36)))</formula>
    </cfRule>
    <cfRule type="containsText" dxfId="321" priority="215" operator="containsText" text="II">
      <formula>NOT(ISERROR(SEARCH("II",AG36)))</formula>
    </cfRule>
    <cfRule type="containsText" dxfId="320" priority="216" operator="containsText" text="I">
      <formula>NOT(ISERROR(SEARCH("I",AG36)))</formula>
    </cfRule>
  </conditionalFormatting>
  <conditionalFormatting sqref="U37">
    <cfRule type="containsText" dxfId="319" priority="209" operator="containsText" text="IV">
      <formula>NOT(ISERROR(SEARCH("IV",U37)))</formula>
    </cfRule>
    <cfRule type="containsText" dxfId="318" priority="210" operator="containsText" text="III">
      <formula>NOT(ISERROR(SEARCH("III",U37)))</formula>
    </cfRule>
    <cfRule type="containsText" dxfId="317" priority="211" operator="containsText" text="II">
      <formula>NOT(ISERROR(SEARCH("II",U37)))</formula>
    </cfRule>
    <cfRule type="containsText" dxfId="316" priority="212" operator="containsText" text="I">
      <formula>NOT(ISERROR(SEARCH("I",U37)))</formula>
    </cfRule>
  </conditionalFormatting>
  <conditionalFormatting sqref="S39">
    <cfRule type="containsText" dxfId="315" priority="205" operator="containsText" text="IV">
      <formula>NOT(ISERROR(SEARCH("IV",S39)))</formula>
    </cfRule>
    <cfRule type="containsText" dxfId="314" priority="206" operator="containsText" text="III">
      <formula>NOT(ISERROR(SEARCH("III",S39)))</formula>
    </cfRule>
    <cfRule type="containsText" dxfId="313" priority="207" operator="containsText" text="II">
      <formula>NOT(ISERROR(SEARCH("II",S39)))</formula>
    </cfRule>
    <cfRule type="containsText" dxfId="312" priority="208" operator="containsText" text="I">
      <formula>NOT(ISERROR(SEARCH("I",S39)))</formula>
    </cfRule>
  </conditionalFormatting>
  <conditionalFormatting sqref="AG32">
    <cfRule type="containsText" dxfId="311" priority="257" operator="containsText" text="IV">
      <formula>NOT(ISERROR(SEARCH("IV",AG32)))</formula>
    </cfRule>
    <cfRule type="containsText" dxfId="310" priority="258" operator="containsText" text="III">
      <formula>NOT(ISERROR(SEARCH("III",AG32)))</formula>
    </cfRule>
    <cfRule type="containsText" dxfId="309" priority="259" operator="containsText" text="II">
      <formula>NOT(ISERROR(SEARCH("II",AG32)))</formula>
    </cfRule>
    <cfRule type="containsText" dxfId="308" priority="260" operator="containsText" text="I">
      <formula>NOT(ISERROR(SEARCH("I",AG32)))</formula>
    </cfRule>
  </conditionalFormatting>
  <conditionalFormatting sqref="S37">
    <cfRule type="containsText" dxfId="307" priority="185" operator="containsText" text="IV">
      <formula>NOT(ISERROR(SEARCH("IV",S37)))</formula>
    </cfRule>
    <cfRule type="containsText" dxfId="306" priority="186" operator="containsText" text="III">
      <formula>NOT(ISERROR(SEARCH("III",S37)))</formula>
    </cfRule>
    <cfRule type="containsText" dxfId="305" priority="187" operator="containsText" text="II">
      <formula>NOT(ISERROR(SEARCH("II",S37)))</formula>
    </cfRule>
    <cfRule type="containsText" dxfId="304" priority="188" operator="containsText" text="I">
      <formula>NOT(ISERROR(SEARCH("I",S37)))</formula>
    </cfRule>
  </conditionalFormatting>
  <conditionalFormatting sqref="AG37">
    <cfRule type="containsText" dxfId="303" priority="181" operator="containsText" text="IV">
      <formula>NOT(ISERROR(SEARCH("IV",AG37)))</formula>
    </cfRule>
    <cfRule type="containsText" dxfId="302" priority="182" operator="containsText" text="III">
      <formula>NOT(ISERROR(SEARCH("III",AG37)))</formula>
    </cfRule>
    <cfRule type="containsText" dxfId="301" priority="183" operator="containsText" text="II">
      <formula>NOT(ISERROR(SEARCH("II",AG37)))</formula>
    </cfRule>
    <cfRule type="containsText" dxfId="300" priority="184" operator="containsText" text="I">
      <formula>NOT(ISERROR(SEARCH("I",AG37)))</formula>
    </cfRule>
  </conditionalFormatting>
  <conditionalFormatting sqref="AG42">
    <cfRule type="containsText" dxfId="299" priority="157" operator="containsText" text="IV">
      <formula>NOT(ISERROR(SEARCH("IV",AG42)))</formula>
    </cfRule>
    <cfRule type="containsText" dxfId="298" priority="158" operator="containsText" text="III">
      <formula>NOT(ISERROR(SEARCH("III",AG42)))</formula>
    </cfRule>
    <cfRule type="containsText" dxfId="297" priority="159" operator="containsText" text="II">
      <formula>NOT(ISERROR(SEARCH("II",AG42)))</formula>
    </cfRule>
    <cfRule type="containsText" dxfId="296" priority="160" operator="containsText" text="I">
      <formula>NOT(ISERROR(SEARCH("I",AG42)))</formula>
    </cfRule>
  </conditionalFormatting>
  <conditionalFormatting sqref="AG39">
    <cfRule type="containsText" dxfId="295" priority="201" operator="containsText" text="IV">
      <formula>NOT(ISERROR(SEARCH("IV",AG39)))</formula>
    </cfRule>
    <cfRule type="containsText" dxfId="294" priority="202" operator="containsText" text="III">
      <formula>NOT(ISERROR(SEARCH("III",AG39)))</formula>
    </cfRule>
    <cfRule type="containsText" dxfId="293" priority="203" operator="containsText" text="II">
      <formula>NOT(ISERROR(SEARCH("II",AG39)))</formula>
    </cfRule>
    <cfRule type="containsText" dxfId="292" priority="204" operator="containsText" text="I">
      <formula>NOT(ISERROR(SEARCH("I",AG39)))</formula>
    </cfRule>
  </conditionalFormatting>
  <conditionalFormatting sqref="AG39 S39">
    <cfRule type="containsText" dxfId="291" priority="197" operator="containsText" text="IV">
      <formula>NOT(ISERROR(SEARCH("IV",S39)))</formula>
    </cfRule>
    <cfRule type="containsText" dxfId="290" priority="198" operator="containsText" text="III">
      <formula>NOT(ISERROR(SEARCH("III",S39)))</formula>
    </cfRule>
    <cfRule type="containsText" dxfId="289" priority="199" operator="containsText" text="II">
      <formula>NOT(ISERROR(SEARCH("II",S39)))</formula>
    </cfRule>
    <cfRule type="containsText" dxfId="288" priority="200" operator="containsText" text="I">
      <formula>NOT(ISERROR(SEARCH("I",S39)))</formula>
    </cfRule>
  </conditionalFormatting>
  <conditionalFormatting sqref="S29">
    <cfRule type="containsText" dxfId="287" priority="121" operator="containsText" text="IV">
      <formula>NOT(ISERROR(SEARCH("IV",S29)))</formula>
    </cfRule>
    <cfRule type="containsText" dxfId="286" priority="122" operator="containsText" text="III">
      <formula>NOT(ISERROR(SEARCH("III",S29)))</formula>
    </cfRule>
    <cfRule type="containsText" dxfId="285" priority="123" operator="containsText" text="II">
      <formula>NOT(ISERROR(SEARCH("II",S29)))</formula>
    </cfRule>
    <cfRule type="containsText" dxfId="284" priority="124" operator="containsText" text="I">
      <formula>NOT(ISERROR(SEARCH("I",S29)))</formula>
    </cfRule>
  </conditionalFormatting>
  <conditionalFormatting sqref="U34">
    <cfRule type="containsText" dxfId="283" priority="177" operator="containsText" text="IV">
      <formula>NOT(ISERROR(SEARCH("IV",U34)))</formula>
    </cfRule>
    <cfRule type="containsText" dxfId="282" priority="178" operator="containsText" text="III">
      <formula>NOT(ISERROR(SEARCH("III",U34)))</formula>
    </cfRule>
    <cfRule type="containsText" dxfId="281" priority="179" operator="containsText" text="II">
      <formula>NOT(ISERROR(SEARCH("II",U34)))</formula>
    </cfRule>
    <cfRule type="containsText" dxfId="280" priority="180" operator="containsText" text="I">
      <formula>NOT(ISERROR(SEARCH("I",U34)))</formula>
    </cfRule>
  </conditionalFormatting>
  <conditionalFormatting sqref="S34">
    <cfRule type="containsText" dxfId="279" priority="173" operator="containsText" text="IV">
      <formula>NOT(ISERROR(SEARCH("IV",S34)))</formula>
    </cfRule>
    <cfRule type="containsText" dxfId="278" priority="174" operator="containsText" text="III">
      <formula>NOT(ISERROR(SEARCH("III",S34)))</formula>
    </cfRule>
    <cfRule type="containsText" dxfId="277" priority="175" operator="containsText" text="II">
      <formula>NOT(ISERROR(SEARCH("II",S34)))</formula>
    </cfRule>
    <cfRule type="containsText" dxfId="276" priority="176" operator="containsText" text="I">
      <formula>NOT(ISERROR(SEARCH("I",S34)))</formula>
    </cfRule>
  </conditionalFormatting>
  <conditionalFormatting sqref="AG34">
    <cfRule type="containsText" dxfId="275" priority="169" operator="containsText" text="IV">
      <formula>NOT(ISERROR(SEARCH("IV",AG34)))</formula>
    </cfRule>
    <cfRule type="containsText" dxfId="274" priority="170" operator="containsText" text="III">
      <formula>NOT(ISERROR(SEARCH("III",AG34)))</formula>
    </cfRule>
    <cfRule type="containsText" dxfId="273" priority="171" operator="containsText" text="II">
      <formula>NOT(ISERROR(SEARCH("II",AG34)))</formula>
    </cfRule>
    <cfRule type="containsText" dxfId="272" priority="172" operator="containsText" text="I">
      <formula>NOT(ISERROR(SEARCH("I",AG34)))</formula>
    </cfRule>
  </conditionalFormatting>
  <conditionalFormatting sqref="AG11:AG14 S11:S14">
    <cfRule type="containsText" dxfId="271" priority="149" operator="containsText" text="IV">
      <formula>NOT(ISERROR(SEARCH("IV",S11)))</formula>
    </cfRule>
    <cfRule type="containsText" dxfId="270" priority="150" operator="containsText" text="III">
      <formula>NOT(ISERROR(SEARCH("III",S11)))</formula>
    </cfRule>
    <cfRule type="containsText" dxfId="269" priority="151" operator="containsText" text="II">
      <formula>NOT(ISERROR(SEARCH("II",S11)))</formula>
    </cfRule>
    <cfRule type="containsText" dxfId="268" priority="152" operator="containsText" text="I">
      <formula>NOT(ISERROR(SEARCH("I",S11)))</formula>
    </cfRule>
  </conditionalFormatting>
  <conditionalFormatting sqref="U42">
    <cfRule type="containsText" dxfId="267" priority="153" operator="containsText" text="IV">
      <formula>NOT(ISERROR(SEARCH("IV",U42)))</formula>
    </cfRule>
    <cfRule type="containsText" dxfId="266" priority="154" operator="containsText" text="III">
      <formula>NOT(ISERROR(SEARCH("III",U42)))</formula>
    </cfRule>
    <cfRule type="containsText" dxfId="265" priority="155" operator="containsText" text="II">
      <formula>NOT(ISERROR(SEARCH("II",U42)))</formula>
    </cfRule>
    <cfRule type="containsText" dxfId="264" priority="156" operator="containsText" text="I">
      <formula>NOT(ISERROR(SEARCH("I",U42)))</formula>
    </cfRule>
  </conditionalFormatting>
  <conditionalFormatting sqref="S42">
    <cfRule type="containsText" dxfId="263" priority="161" operator="containsText" text="IV">
      <formula>NOT(ISERROR(SEARCH("IV",S42)))</formula>
    </cfRule>
    <cfRule type="containsText" dxfId="262" priority="162" operator="containsText" text="III">
      <formula>NOT(ISERROR(SEARCH("III",S42)))</formula>
    </cfRule>
    <cfRule type="containsText" dxfId="261" priority="163" operator="containsText" text="II">
      <formula>NOT(ISERROR(SEARCH("II",S42)))</formula>
    </cfRule>
    <cfRule type="containsText" dxfId="260" priority="164" operator="containsText" text="I">
      <formula>NOT(ISERROR(SEARCH("I",S42)))</formula>
    </cfRule>
  </conditionalFormatting>
  <conditionalFormatting sqref="S44 AG44">
    <cfRule type="containsText" dxfId="259" priority="165" operator="containsText" text="IV">
      <formula>NOT(ISERROR(SEARCH("IV",S44)))</formula>
    </cfRule>
    <cfRule type="containsText" dxfId="258" priority="166" operator="containsText" text="III">
      <formula>NOT(ISERROR(SEARCH("III",S44)))</formula>
    </cfRule>
    <cfRule type="containsText" dxfId="257" priority="167" operator="containsText" text="II">
      <formula>NOT(ISERROR(SEARCH("II",S44)))</formula>
    </cfRule>
    <cfRule type="containsText" dxfId="256" priority="168" operator="containsText" text="I">
      <formula>NOT(ISERROR(SEARCH("I",S44)))</formula>
    </cfRule>
  </conditionalFormatting>
  <conditionalFormatting sqref="AG16">
    <cfRule type="containsText" dxfId="255" priority="141" operator="containsText" text="IV">
      <formula>NOT(ISERROR(SEARCH("IV",AG16)))</formula>
    </cfRule>
    <cfRule type="containsText" dxfId="254" priority="142" operator="containsText" text="III">
      <formula>NOT(ISERROR(SEARCH("III",AG16)))</formula>
    </cfRule>
    <cfRule type="containsText" dxfId="253" priority="143" operator="containsText" text="II">
      <formula>NOT(ISERROR(SEARCH("II",AG16)))</formula>
    </cfRule>
    <cfRule type="containsText" dxfId="252" priority="144" operator="containsText" text="I">
      <formula>NOT(ISERROR(SEARCH("I",AG16)))</formula>
    </cfRule>
  </conditionalFormatting>
  <conditionalFormatting sqref="S16">
    <cfRule type="containsText" dxfId="251" priority="145" operator="containsText" text="IV">
      <formula>NOT(ISERROR(SEARCH("IV",S16)))</formula>
    </cfRule>
    <cfRule type="containsText" dxfId="250" priority="146" operator="containsText" text="III">
      <formula>NOT(ISERROR(SEARCH("III",S16)))</formula>
    </cfRule>
    <cfRule type="containsText" dxfId="249" priority="147" operator="containsText" text="II">
      <formula>NOT(ISERROR(SEARCH("II",S16)))</formula>
    </cfRule>
    <cfRule type="containsText" dxfId="248" priority="148" operator="containsText" text="I">
      <formula>NOT(ISERROR(SEARCH("I",S16)))</formula>
    </cfRule>
  </conditionalFormatting>
  <conditionalFormatting sqref="AG17:AG20 S17:S20">
    <cfRule type="containsText" dxfId="247" priority="137" operator="containsText" text="IV">
      <formula>NOT(ISERROR(SEARCH("IV",S17)))</formula>
    </cfRule>
    <cfRule type="containsText" dxfId="246" priority="138" operator="containsText" text="III">
      <formula>NOT(ISERROR(SEARCH("III",S17)))</formula>
    </cfRule>
    <cfRule type="containsText" dxfId="245" priority="139" operator="containsText" text="II">
      <formula>NOT(ISERROR(SEARCH("II",S17)))</formula>
    </cfRule>
    <cfRule type="containsText" dxfId="244" priority="140" operator="containsText" text="I">
      <formula>NOT(ISERROR(SEARCH("I",S17)))</formula>
    </cfRule>
  </conditionalFormatting>
  <conditionalFormatting sqref="AG22:AG25 S22:S25">
    <cfRule type="containsText" dxfId="243" priority="133" operator="containsText" text="IV">
      <formula>NOT(ISERROR(SEARCH("IV",S22)))</formula>
    </cfRule>
    <cfRule type="containsText" dxfId="242" priority="134" operator="containsText" text="III">
      <formula>NOT(ISERROR(SEARCH("III",S22)))</formula>
    </cfRule>
    <cfRule type="containsText" dxfId="241" priority="135" operator="containsText" text="II">
      <formula>NOT(ISERROR(SEARCH("II",S22)))</formula>
    </cfRule>
    <cfRule type="containsText" dxfId="240" priority="136" operator="containsText" text="I">
      <formula>NOT(ISERROR(SEARCH("I",S22)))</formula>
    </cfRule>
  </conditionalFormatting>
  <conditionalFormatting sqref="AG29">
    <cfRule type="containsText" dxfId="239" priority="117" operator="containsText" text="IV">
      <formula>NOT(ISERROR(SEARCH("IV",AG29)))</formula>
    </cfRule>
    <cfRule type="containsText" dxfId="238" priority="118" operator="containsText" text="III">
      <formula>NOT(ISERROR(SEARCH("III",AG29)))</formula>
    </cfRule>
    <cfRule type="containsText" dxfId="237" priority="119" operator="containsText" text="II">
      <formula>NOT(ISERROR(SEARCH("II",AG29)))</formula>
    </cfRule>
    <cfRule type="containsText" dxfId="236" priority="120" operator="containsText" text="I">
      <formula>NOT(ISERROR(SEARCH("I",AG29)))</formula>
    </cfRule>
  </conditionalFormatting>
  <conditionalFormatting sqref="AG30">
    <cfRule type="containsText" dxfId="235" priority="109" operator="containsText" text="IV">
      <formula>NOT(ISERROR(SEARCH("IV",AG30)))</formula>
    </cfRule>
    <cfRule type="containsText" dxfId="234" priority="110" operator="containsText" text="III">
      <formula>NOT(ISERROR(SEARCH("III",AG30)))</formula>
    </cfRule>
    <cfRule type="containsText" dxfId="233" priority="111" operator="containsText" text="II">
      <formula>NOT(ISERROR(SEARCH("II",AG30)))</formula>
    </cfRule>
    <cfRule type="containsText" dxfId="232" priority="112" operator="containsText" text="I">
      <formula>NOT(ISERROR(SEARCH("I",AG30)))</formula>
    </cfRule>
  </conditionalFormatting>
  <conditionalFormatting sqref="S30">
    <cfRule type="containsText" dxfId="231" priority="113" operator="containsText" text="IV">
      <formula>NOT(ISERROR(SEARCH("IV",S30)))</formula>
    </cfRule>
    <cfRule type="containsText" dxfId="230" priority="114" operator="containsText" text="III">
      <formula>NOT(ISERROR(SEARCH("III",S30)))</formula>
    </cfRule>
    <cfRule type="containsText" dxfId="229" priority="115" operator="containsText" text="II">
      <formula>NOT(ISERROR(SEARCH("II",S30)))</formula>
    </cfRule>
    <cfRule type="containsText" dxfId="228" priority="116" operator="containsText" text="I">
      <formula>NOT(ISERROR(SEARCH("I",S30)))</formula>
    </cfRule>
  </conditionalFormatting>
  <conditionalFormatting sqref="AG15 S15">
    <cfRule type="containsText" dxfId="227" priority="105" operator="containsText" text="IV">
      <formula>NOT(ISERROR(SEARCH("IV",S15)))</formula>
    </cfRule>
    <cfRule type="containsText" dxfId="226" priority="106" operator="containsText" text="III">
      <formula>NOT(ISERROR(SEARCH("III",S15)))</formula>
    </cfRule>
    <cfRule type="containsText" dxfId="225" priority="107" operator="containsText" text="II">
      <formula>NOT(ISERROR(SEARCH("II",S15)))</formula>
    </cfRule>
    <cfRule type="containsText" dxfId="224" priority="108" operator="containsText" text="I">
      <formula>NOT(ISERROR(SEARCH("I",S15)))</formula>
    </cfRule>
  </conditionalFormatting>
  <conditionalFormatting sqref="AG21 S21">
    <cfRule type="containsText" dxfId="223" priority="101" operator="containsText" text="IV">
      <formula>NOT(ISERROR(SEARCH("IV",S21)))</formula>
    </cfRule>
    <cfRule type="containsText" dxfId="222" priority="102" operator="containsText" text="III">
      <formula>NOT(ISERROR(SEARCH("III",S21)))</formula>
    </cfRule>
    <cfRule type="containsText" dxfId="221" priority="103" operator="containsText" text="II">
      <formula>NOT(ISERROR(SEARCH("II",S21)))</formula>
    </cfRule>
    <cfRule type="containsText" dxfId="220" priority="104" operator="containsText" text="I">
      <formula>NOT(ISERROR(SEARCH("I",S21)))</formula>
    </cfRule>
  </conditionalFormatting>
  <conditionalFormatting sqref="S33">
    <cfRule type="containsText" dxfId="219" priority="97" operator="containsText" text="IV">
      <formula>NOT(ISERROR(SEARCH("IV",S33)))</formula>
    </cfRule>
    <cfRule type="containsText" dxfId="218" priority="98" operator="containsText" text="III">
      <formula>NOT(ISERROR(SEARCH("III",S33)))</formula>
    </cfRule>
    <cfRule type="containsText" dxfId="217" priority="99" operator="containsText" text="II">
      <formula>NOT(ISERROR(SEARCH("II",S33)))</formula>
    </cfRule>
    <cfRule type="containsText" dxfId="216" priority="100" operator="containsText" text="I">
      <formula>NOT(ISERROR(SEARCH("I",S33)))</formula>
    </cfRule>
  </conditionalFormatting>
  <conditionalFormatting sqref="AG33">
    <cfRule type="containsText" dxfId="215" priority="93" operator="containsText" text="IV">
      <formula>NOT(ISERROR(SEARCH("IV",AG33)))</formula>
    </cfRule>
    <cfRule type="containsText" dxfId="214" priority="94" operator="containsText" text="III">
      <formula>NOT(ISERROR(SEARCH("III",AG33)))</formula>
    </cfRule>
    <cfRule type="containsText" dxfId="213" priority="95" operator="containsText" text="II">
      <formula>NOT(ISERROR(SEARCH("II",AG33)))</formula>
    </cfRule>
    <cfRule type="containsText" dxfId="212" priority="96" operator="containsText" text="I">
      <formula>NOT(ISERROR(SEARCH("I",AG33)))</formula>
    </cfRule>
  </conditionalFormatting>
  <conditionalFormatting sqref="U47">
    <cfRule type="containsText" dxfId="211" priority="33" operator="containsText" text="IV">
      <formula>NOT(ISERROR(SEARCH("IV",U47)))</formula>
    </cfRule>
    <cfRule type="containsText" dxfId="210" priority="34" operator="containsText" text="III">
      <formula>NOT(ISERROR(SEARCH("III",U47)))</formula>
    </cfRule>
    <cfRule type="containsText" dxfId="209" priority="35" operator="containsText" text="II">
      <formula>NOT(ISERROR(SEARCH("II",U47)))</formula>
    </cfRule>
    <cfRule type="containsText" dxfId="208" priority="36" operator="containsText" text="I">
      <formula>NOT(ISERROR(SEARCH("I",U47)))</formula>
    </cfRule>
  </conditionalFormatting>
  <conditionalFormatting sqref="S45">
    <cfRule type="containsText" dxfId="207" priority="85" operator="containsText" text="IV">
      <formula>NOT(ISERROR(SEARCH("IV",S45)))</formula>
    </cfRule>
    <cfRule type="containsText" dxfId="206" priority="86" operator="containsText" text="III">
      <formula>NOT(ISERROR(SEARCH("III",S45)))</formula>
    </cfRule>
    <cfRule type="containsText" dxfId="205" priority="87" operator="containsText" text="II">
      <formula>NOT(ISERROR(SEARCH("II",S45)))</formula>
    </cfRule>
    <cfRule type="containsText" dxfId="204" priority="88" operator="containsText" text="I">
      <formula>NOT(ISERROR(SEARCH("I",S45)))</formula>
    </cfRule>
  </conditionalFormatting>
  <conditionalFormatting sqref="AG45">
    <cfRule type="containsText" dxfId="203" priority="77" operator="containsText" text="IV">
      <formula>NOT(ISERROR(SEARCH("IV",AG45)))</formula>
    </cfRule>
    <cfRule type="containsText" dxfId="202" priority="78" operator="containsText" text="III">
      <formula>NOT(ISERROR(SEARCH("III",AG45)))</formula>
    </cfRule>
    <cfRule type="containsText" dxfId="201" priority="79" operator="containsText" text="II">
      <formula>NOT(ISERROR(SEARCH("II",AG45)))</formula>
    </cfRule>
    <cfRule type="containsText" dxfId="200" priority="80" operator="containsText" text="I">
      <formula>NOT(ISERROR(SEARCH("I",AG45)))</formula>
    </cfRule>
  </conditionalFormatting>
  <conditionalFormatting sqref="U45">
    <cfRule type="containsText" dxfId="199" priority="73" operator="containsText" text="IV">
      <formula>NOT(ISERROR(SEARCH("IV",U45)))</formula>
    </cfRule>
    <cfRule type="containsText" dxfId="198" priority="74" operator="containsText" text="III">
      <formula>NOT(ISERROR(SEARCH("III",U45)))</formula>
    </cfRule>
    <cfRule type="containsText" dxfId="197" priority="75" operator="containsText" text="II">
      <formula>NOT(ISERROR(SEARCH("II",U45)))</formula>
    </cfRule>
    <cfRule type="containsText" dxfId="196" priority="76" operator="containsText" text="I">
      <formula>NOT(ISERROR(SEARCH("I",U45)))</formula>
    </cfRule>
  </conditionalFormatting>
  <conditionalFormatting sqref="S45">
    <cfRule type="containsText" dxfId="195" priority="81" operator="containsText" text="IV">
      <formula>NOT(ISERROR(SEARCH("IV",S45)))</formula>
    </cfRule>
    <cfRule type="containsText" dxfId="194" priority="82" operator="containsText" text="III">
      <formula>NOT(ISERROR(SEARCH("III",S45)))</formula>
    </cfRule>
    <cfRule type="containsText" dxfId="193" priority="83" operator="containsText" text="II">
      <formula>NOT(ISERROR(SEARCH("II",S45)))</formula>
    </cfRule>
    <cfRule type="containsText" dxfId="192" priority="84" operator="containsText" text="I">
      <formula>NOT(ISERROR(SEARCH("I",S45)))</formula>
    </cfRule>
  </conditionalFormatting>
  <conditionalFormatting sqref="S47">
    <cfRule type="containsText" dxfId="191" priority="45" operator="containsText" text="IV">
      <formula>NOT(ISERROR(SEARCH("IV",S47)))</formula>
    </cfRule>
    <cfRule type="containsText" dxfId="190" priority="46" operator="containsText" text="III">
      <formula>NOT(ISERROR(SEARCH("III",S47)))</formula>
    </cfRule>
    <cfRule type="containsText" dxfId="189" priority="47" operator="containsText" text="II">
      <formula>NOT(ISERROR(SEARCH("II",S47)))</formula>
    </cfRule>
    <cfRule type="containsText" dxfId="188" priority="48" operator="containsText" text="I">
      <formula>NOT(ISERROR(SEARCH("I",S47)))</formula>
    </cfRule>
  </conditionalFormatting>
  <conditionalFormatting sqref="AG47">
    <cfRule type="containsText" dxfId="187" priority="37" operator="containsText" text="IV">
      <formula>NOT(ISERROR(SEARCH("IV",AG47)))</formula>
    </cfRule>
    <cfRule type="containsText" dxfId="186" priority="38" operator="containsText" text="III">
      <formula>NOT(ISERROR(SEARCH("III",AG47)))</formula>
    </cfRule>
    <cfRule type="containsText" dxfId="185" priority="39" operator="containsText" text="II">
      <formula>NOT(ISERROR(SEARCH("II",AG47)))</formula>
    </cfRule>
    <cfRule type="containsText" dxfId="184" priority="40" operator="containsText" text="I">
      <formula>NOT(ISERROR(SEARCH("I",AG47)))</formula>
    </cfRule>
  </conditionalFormatting>
  <conditionalFormatting sqref="S47">
    <cfRule type="containsText" dxfId="183" priority="41" operator="containsText" text="IV">
      <formula>NOT(ISERROR(SEARCH("IV",S47)))</formula>
    </cfRule>
    <cfRule type="containsText" dxfId="182" priority="42" operator="containsText" text="III">
      <formula>NOT(ISERROR(SEARCH("III",S47)))</formula>
    </cfRule>
    <cfRule type="containsText" dxfId="181" priority="43" operator="containsText" text="II">
      <formula>NOT(ISERROR(SEARCH("II",S47)))</formula>
    </cfRule>
    <cfRule type="containsText" dxfId="180" priority="44" operator="containsText" text="I">
      <formula>NOT(ISERROR(SEARCH("I",S47)))</formula>
    </cfRule>
  </conditionalFormatting>
  <conditionalFormatting sqref="AG46">
    <cfRule type="containsText" dxfId="179" priority="17" operator="containsText" text="IV">
      <formula>NOT(ISERROR(SEARCH("IV",AG46)))</formula>
    </cfRule>
    <cfRule type="containsText" dxfId="178" priority="18" operator="containsText" text="III">
      <formula>NOT(ISERROR(SEARCH("III",AG46)))</formula>
    </cfRule>
    <cfRule type="containsText" dxfId="177" priority="19" operator="containsText" text="II">
      <formula>NOT(ISERROR(SEARCH("II",AG46)))</formula>
    </cfRule>
    <cfRule type="containsText" dxfId="176" priority="20" operator="containsText" text="I">
      <formula>NOT(ISERROR(SEARCH("I",AG46)))</formula>
    </cfRule>
  </conditionalFormatting>
  <conditionalFormatting sqref="S46">
    <cfRule type="containsText" dxfId="175" priority="21" operator="containsText" text="IV">
      <formula>NOT(ISERROR(SEARCH("IV",S46)))</formula>
    </cfRule>
    <cfRule type="containsText" dxfId="174" priority="22" operator="containsText" text="III">
      <formula>NOT(ISERROR(SEARCH("III",S46)))</formula>
    </cfRule>
    <cfRule type="containsText" dxfId="173" priority="23" operator="containsText" text="II">
      <formula>NOT(ISERROR(SEARCH("II",S46)))</formula>
    </cfRule>
    <cfRule type="containsText" dxfId="172" priority="24" operator="containsText" text="I">
      <formula>NOT(ISERROR(SEARCH("I",S46)))</formula>
    </cfRule>
  </conditionalFormatting>
  <conditionalFormatting sqref="S48">
    <cfRule type="containsText" dxfId="171" priority="13" operator="containsText" text="IV">
      <formula>NOT(ISERROR(SEARCH("IV",S48)))</formula>
    </cfRule>
    <cfRule type="containsText" dxfId="170" priority="14" operator="containsText" text="III">
      <formula>NOT(ISERROR(SEARCH("III",S48)))</formula>
    </cfRule>
    <cfRule type="containsText" dxfId="169" priority="15" operator="containsText" text="II">
      <formula>NOT(ISERROR(SEARCH("II",S48)))</formula>
    </cfRule>
    <cfRule type="containsText" dxfId="168" priority="16" operator="containsText" text="I">
      <formula>NOT(ISERROR(SEARCH("I",S48)))</formula>
    </cfRule>
  </conditionalFormatting>
  <conditionalFormatting sqref="AG48">
    <cfRule type="containsText" dxfId="167" priority="9" operator="containsText" text="IV">
      <formula>NOT(ISERROR(SEARCH("IV",AG48)))</formula>
    </cfRule>
    <cfRule type="containsText" dxfId="166" priority="10" operator="containsText" text="III">
      <formula>NOT(ISERROR(SEARCH("III",AG48)))</formula>
    </cfRule>
    <cfRule type="containsText" dxfId="165" priority="11" operator="containsText" text="II">
      <formula>NOT(ISERROR(SEARCH("II",AG48)))</formula>
    </cfRule>
    <cfRule type="containsText" dxfId="164" priority="12" operator="containsText" text="I">
      <formula>NOT(ISERROR(SEARCH("I",AG48)))</formula>
    </cfRule>
  </conditionalFormatting>
  <conditionalFormatting sqref="S28">
    <cfRule type="containsText" dxfId="163" priority="5" operator="containsText" text="IV">
      <formula>NOT(ISERROR(SEARCH("IV",S28)))</formula>
    </cfRule>
    <cfRule type="containsText" dxfId="162" priority="6" operator="containsText" text="III">
      <formula>NOT(ISERROR(SEARCH("III",S28)))</formula>
    </cfRule>
    <cfRule type="containsText" dxfId="161" priority="7" operator="containsText" text="II">
      <formula>NOT(ISERROR(SEARCH("II",S28)))</formula>
    </cfRule>
    <cfRule type="containsText" dxfId="160" priority="8" operator="containsText" text="I">
      <formula>NOT(ISERROR(SEARCH("I",S28)))</formula>
    </cfRule>
  </conditionalFormatting>
  <conditionalFormatting sqref="AG28">
    <cfRule type="containsText" dxfId="159" priority="1" operator="containsText" text="IV">
      <formula>NOT(ISERROR(SEARCH("IV",AG28)))</formula>
    </cfRule>
    <cfRule type="containsText" dxfId="158" priority="2" operator="containsText" text="III">
      <formula>NOT(ISERROR(SEARCH("III",AG28)))</formula>
    </cfRule>
    <cfRule type="containsText" dxfId="157" priority="3" operator="containsText" text="II">
      <formula>NOT(ISERROR(SEARCH("II",AG28)))</formula>
    </cfRule>
    <cfRule type="containsText" dxfId="156" priority="4" operator="containsText" text="I">
      <formula>NOT(ISERROR(SEARCH("I",AG28)))</formula>
    </cfRule>
  </conditionalFormatting>
  <dataValidations count="6">
    <dataValidation type="list" allowBlank="1" showInputMessage="1" showErrorMessage="1" sqref="AE44 AG29 AG1:AG3 AE49:AE1048576 Q6:Q8 Q1:Q2 AE6:AE8 AG6:AG9 AG49:AG1048576 Q49:Q1048576 AG33:AG39 AG41:AG42 AG45 AG11:AG27 N49:N1048576 N1:N2 N6:N8 AB6:AB8 AB49:AB1048576 Q43 N40 N30 N43 Q40 Q30">
      <formula1>#REF!</formula1>
    </dataValidation>
    <dataValidation type="list" allowBlank="1" showInputMessage="1" showErrorMessage="1" sqref="AB44">
      <formula1>$B$25:$B$30</formula1>
    </dataValidation>
    <dataValidation type="list" allowBlank="1" showInputMessage="1" showErrorMessage="1" sqref="AA44">
      <formula1>$B$4:$B$6</formula1>
    </dataValidation>
    <dataValidation type="list" allowBlank="1" showInputMessage="1" showErrorMessage="1" sqref="AC6:AC7 AC1:AC2 AC49:AC1048576">
      <formula1>$D$4:$D$6</formula1>
    </dataValidation>
    <dataValidation type="list" allowBlank="1" showInputMessage="1" showErrorMessage="1" sqref="M49:M1048576 M6:M7 M1:M2 AA6:AA7 AA49:AA1048576">
      <formula1>$D$5:$D$8</formula1>
    </dataValidation>
    <dataValidation type="list" allowBlank="1" showInputMessage="1" showErrorMessage="1" sqref="AA8 M8 M43">
      <formula1>$B$4:$B$7</formula1>
    </dataValidation>
  </dataValidations>
  <printOptions horizontalCentered="1"/>
  <pageMargins left="0" right="0" top="0" bottom="0" header="0" footer="0"/>
  <pageSetup paperSize="5" scale="36" fitToHeight="3" orientation="landscape" r:id="rId1"/>
  <rowBreaks count="2" manualBreakCount="2">
    <brk id="16" min="1" max="35" man="1"/>
    <brk id="30" min="1" max="3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CAMBIOS!$B$19:$B$22</xm:f>
          </x14:formula1>
          <xm:sqref>Q41:Q42 Q31:Q39 Q44:Q48 AE45:AE48 Q9:Q29 AE9:AE43</xm:sqref>
        </x14:dataValidation>
        <x14:dataValidation type="list" allowBlank="1" showInputMessage="1" showErrorMessage="1">
          <x14:formula1>
            <xm:f>CAMBIOS!$B$12:$B$15</xm:f>
          </x14:formula1>
          <xm:sqref>N41:N42 N31:N39 N44:N48 AB45:AB48 N9:N29 AB9:AB43</xm:sqref>
        </x14:dataValidation>
        <x14:dataValidation type="list" allowBlank="1" showInputMessage="1" showErrorMessage="1">
          <x14:formula1>
            <xm:f>CAMBIOS!$B$5:$B$8</xm:f>
          </x14:formula1>
          <xm:sqref>M44:M48 AA45:AA48 AA9:AA43 M9:M42</xm:sqref>
        </x14:dataValidation>
        <x14:dataValidation type="list" allowBlank="1" showInputMessage="1" showErrorMessage="1">
          <x14:formula1>
            <xm:f>CAMBIOS!$D$5:$D$58</xm:f>
          </x14:formula1>
          <xm:sqref>G9:G48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C2:AI56"/>
  <sheetViews>
    <sheetView topLeftCell="I1" zoomScale="50" zoomScaleNormal="50" zoomScaleSheetLayoutView="70" zoomScalePageLayoutView="80" workbookViewId="0">
      <selection activeCell="AK6" sqref="AK6"/>
    </sheetView>
  </sheetViews>
  <sheetFormatPr baseColWidth="10" defaultColWidth="10.85546875" defaultRowHeight="16.5" x14ac:dyDescent="0.25"/>
  <cols>
    <col min="1" max="1" width="10.85546875" style="46"/>
    <col min="2" max="2" width="2.140625" style="46" customWidth="1"/>
    <col min="3" max="5" width="7.7109375" style="46" customWidth="1"/>
    <col min="6" max="6" width="9" style="46" customWidth="1"/>
    <col min="7" max="7" width="21" style="59" customWidth="1"/>
    <col min="8" max="8" width="31" style="46" customWidth="1"/>
    <col min="9" max="9" width="29.5703125" style="46" customWidth="1"/>
    <col min="10" max="12" width="16.85546875" style="46" customWidth="1"/>
    <col min="13" max="13" width="10.85546875" style="57"/>
    <col min="14" max="18" width="10.85546875" style="46"/>
    <col min="19" max="19" width="9" style="46" customWidth="1"/>
    <col min="20" max="20" width="10.5703125" style="46" customWidth="1"/>
    <col min="21" max="21" width="13" style="46" customWidth="1"/>
    <col min="22" max="24" width="9.5703125" style="46" customWidth="1"/>
    <col min="25" max="25" width="38" style="46" customWidth="1"/>
    <col min="26" max="26" width="10" style="46" customWidth="1"/>
    <col min="27" max="27" width="9.7109375" style="57" customWidth="1"/>
    <col min="28" max="29" width="9.7109375" style="46" customWidth="1"/>
    <col min="30" max="34" width="10.85546875" style="46"/>
    <col min="35" max="35" width="26.85546875" style="46" customWidth="1"/>
    <col min="36" max="36" width="1.7109375" style="46" customWidth="1"/>
    <col min="37" max="16384" width="10.85546875" style="46"/>
  </cols>
  <sheetData>
    <row r="2" spans="3:35" ht="30" customHeight="1" x14ac:dyDescent="0.25">
      <c r="C2" s="199"/>
      <c r="D2" s="199"/>
      <c r="E2" s="199"/>
      <c r="F2" s="203" t="s">
        <v>435</v>
      </c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7"/>
    </row>
    <row r="3" spans="3:35" ht="30" customHeight="1" x14ac:dyDescent="0.25">
      <c r="C3" s="199"/>
      <c r="D3" s="199"/>
      <c r="E3" s="199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  <c r="AI3" s="207"/>
    </row>
    <row r="4" spans="3:35" ht="30" customHeight="1" x14ac:dyDescent="0.25">
      <c r="C4" s="199"/>
      <c r="D4" s="199"/>
      <c r="E4" s="199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3"/>
      <c r="AC4" s="203"/>
      <c r="AD4" s="203"/>
      <c r="AE4" s="203"/>
      <c r="AF4" s="203"/>
      <c r="AG4" s="203"/>
      <c r="AH4" s="203"/>
      <c r="AI4" s="207"/>
    </row>
    <row r="5" spans="3:35" ht="46.5" customHeight="1" x14ac:dyDescent="0.25">
      <c r="C5" s="187" t="s">
        <v>78</v>
      </c>
      <c r="D5" s="187" t="s">
        <v>21</v>
      </c>
      <c r="E5" s="187" t="s">
        <v>22</v>
      </c>
      <c r="F5" s="187" t="s">
        <v>114</v>
      </c>
      <c r="G5" s="182" t="s">
        <v>23</v>
      </c>
      <c r="H5" s="182"/>
      <c r="I5" s="187" t="s">
        <v>26</v>
      </c>
      <c r="J5" s="182" t="s">
        <v>24</v>
      </c>
      <c r="K5" s="182"/>
      <c r="L5" s="182"/>
      <c r="M5" s="182" t="s">
        <v>25</v>
      </c>
      <c r="N5" s="182"/>
      <c r="O5" s="182"/>
      <c r="P5" s="182"/>
      <c r="Q5" s="182"/>
      <c r="R5" s="182"/>
      <c r="S5" s="182"/>
      <c r="T5" s="187" t="s">
        <v>11</v>
      </c>
      <c r="U5" s="80" t="s">
        <v>13</v>
      </c>
      <c r="V5" s="182" t="s">
        <v>15</v>
      </c>
      <c r="W5" s="182"/>
      <c r="X5" s="182"/>
      <c r="Y5" s="182"/>
      <c r="Z5" s="182"/>
      <c r="AA5" s="182" t="s">
        <v>43</v>
      </c>
      <c r="AB5" s="182"/>
      <c r="AC5" s="182"/>
      <c r="AD5" s="182"/>
      <c r="AE5" s="182"/>
      <c r="AF5" s="182"/>
      <c r="AG5" s="182"/>
      <c r="AH5" s="80" t="s">
        <v>11</v>
      </c>
      <c r="AI5" s="208" t="s">
        <v>44</v>
      </c>
    </row>
    <row r="6" spans="3:35" ht="117.75" x14ac:dyDescent="0.25">
      <c r="C6" s="187"/>
      <c r="D6" s="187"/>
      <c r="E6" s="187"/>
      <c r="F6" s="187"/>
      <c r="G6" s="105" t="s">
        <v>1</v>
      </c>
      <c r="H6" s="80" t="s">
        <v>0</v>
      </c>
      <c r="I6" s="187"/>
      <c r="J6" s="107" t="s">
        <v>2</v>
      </c>
      <c r="K6" s="107" t="s">
        <v>3</v>
      </c>
      <c r="L6" s="107" t="s">
        <v>4</v>
      </c>
      <c r="M6" s="108" t="s">
        <v>5</v>
      </c>
      <c r="N6" s="108" t="s">
        <v>6</v>
      </c>
      <c r="O6" s="107" t="s">
        <v>28</v>
      </c>
      <c r="P6" s="107" t="s">
        <v>7</v>
      </c>
      <c r="Q6" s="107" t="s">
        <v>8</v>
      </c>
      <c r="R6" s="107" t="s">
        <v>9</v>
      </c>
      <c r="S6" s="107" t="s">
        <v>10</v>
      </c>
      <c r="T6" s="187"/>
      <c r="U6" s="109" t="s">
        <v>14</v>
      </c>
      <c r="V6" s="110" t="s">
        <v>16</v>
      </c>
      <c r="W6" s="110" t="s">
        <v>17</v>
      </c>
      <c r="X6" s="110" t="s">
        <v>18</v>
      </c>
      <c r="Y6" s="110" t="s">
        <v>19</v>
      </c>
      <c r="Z6" s="110" t="s">
        <v>20</v>
      </c>
      <c r="AA6" s="108" t="s">
        <v>5</v>
      </c>
      <c r="AB6" s="107" t="s">
        <v>6</v>
      </c>
      <c r="AC6" s="107" t="s">
        <v>28</v>
      </c>
      <c r="AD6" s="107" t="s">
        <v>7</v>
      </c>
      <c r="AE6" s="107" t="s">
        <v>8</v>
      </c>
      <c r="AF6" s="107" t="s">
        <v>9</v>
      </c>
      <c r="AG6" s="107" t="s">
        <v>10</v>
      </c>
      <c r="AH6" s="107" t="s">
        <v>12</v>
      </c>
      <c r="AI6" s="208"/>
    </row>
    <row r="7" spans="3:35" s="55" customFormat="1" ht="130.5" customHeight="1" x14ac:dyDescent="0.25">
      <c r="C7" s="204" t="s">
        <v>224</v>
      </c>
      <c r="D7" s="204" t="s">
        <v>225</v>
      </c>
      <c r="E7" s="213" t="s">
        <v>235</v>
      </c>
      <c r="F7" s="173" t="s">
        <v>163</v>
      </c>
      <c r="G7" s="35" t="s">
        <v>73</v>
      </c>
      <c r="H7" s="113" t="s">
        <v>205</v>
      </c>
      <c r="I7" s="68" t="s">
        <v>216</v>
      </c>
      <c r="J7" s="113" t="s">
        <v>27</v>
      </c>
      <c r="K7" s="113" t="s">
        <v>27</v>
      </c>
      <c r="L7" s="113" t="s">
        <v>27</v>
      </c>
      <c r="M7" s="111">
        <v>2</v>
      </c>
      <c r="N7" s="111">
        <v>2</v>
      </c>
      <c r="O7" s="36">
        <f t="shared" ref="O7:O19" si="0">M7*N7</f>
        <v>4</v>
      </c>
      <c r="P7" s="37" t="str">
        <f t="shared" ref="P7:P19" si="1">IF(AND(O7&gt;=24,O7&lt;=40),"Muy Alto",IF(AND(20&gt;=O7,10&lt;=O7),"Alto",IF(AND(8&gt;=O7,6&lt;=O7),"Medio",IF(O7&lt;=4,"Bajo","-"))))</f>
        <v>Bajo</v>
      </c>
      <c r="Q7" s="37">
        <v>60</v>
      </c>
      <c r="R7" s="37">
        <f t="shared" ref="R7:R19" si="2">O7*Q7</f>
        <v>240</v>
      </c>
      <c r="S7" s="36" t="str">
        <f t="shared" ref="S7:S19" si="3">IF(AND(R7&gt;=600,R7&lt;=4000),"I",IF(AND(500&gt;=R7,150&lt;=R7),"II",IF(AND(120&gt;=R7,40&lt;=R7),"III",IF(R7&lt;=20,"IV","-"))))</f>
        <v>II</v>
      </c>
      <c r="T7" s="36" t="str">
        <f t="shared" ref="T7:T19" si="4">IF(R7&gt;=360,"No Aceptable","Aceptable")</f>
        <v>Aceptable</v>
      </c>
      <c r="U7" s="200">
        <v>15</v>
      </c>
      <c r="V7" s="38" t="s">
        <v>80</v>
      </c>
      <c r="W7" s="38" t="s">
        <v>80</v>
      </c>
      <c r="X7" s="38" t="s">
        <v>80</v>
      </c>
      <c r="Y7" s="68" t="s">
        <v>219</v>
      </c>
      <c r="Z7" s="38" t="s">
        <v>80</v>
      </c>
      <c r="AA7" s="37">
        <v>2</v>
      </c>
      <c r="AB7" s="37">
        <v>2</v>
      </c>
      <c r="AC7" s="37">
        <f t="shared" ref="AC7:AC19" si="5">AA7*AB7</f>
        <v>4</v>
      </c>
      <c r="AD7" s="37" t="str">
        <f t="shared" ref="AD7:AD19" si="6">IF(AND(AC7&gt;=24,AC7&lt;=40),"Muy Alto",IF(AND(20&gt;=AC7,10&lt;=AC7),"Alto",IF(AND(8&gt;=AC7,6&lt;=AC7),"Medio",IF(AC7&lt;=4,"Bajo","-"))))</f>
        <v>Bajo</v>
      </c>
      <c r="AE7" s="37">
        <v>25</v>
      </c>
      <c r="AF7" s="37">
        <f t="shared" ref="AF7:AF19" si="7">AC7*AE7</f>
        <v>100</v>
      </c>
      <c r="AG7" s="36" t="str">
        <f t="shared" ref="AG7:AG19" si="8">IF(AND(AF7&gt;=600,AF7&lt;=4000),"I",IF(AND(500&gt;=AF7,150&lt;=AF7),"II",IF(AND(120&gt;=AF7,40&lt;=AF7),"III",IF(AF7&lt;=20,"IV","-"))))</f>
        <v>III</v>
      </c>
      <c r="AH7" s="112" t="str">
        <f t="shared" ref="AH7:AH19" si="9">IF(AF7&gt;=360,"No Aceptable","Aceptable")</f>
        <v>Aceptable</v>
      </c>
      <c r="AI7" s="36" t="s">
        <v>312</v>
      </c>
    </row>
    <row r="8" spans="3:35" s="55" customFormat="1" ht="130.5" customHeight="1" x14ac:dyDescent="0.25">
      <c r="C8" s="205"/>
      <c r="D8" s="205"/>
      <c r="E8" s="213"/>
      <c r="F8" s="173"/>
      <c r="G8" s="35" t="s">
        <v>61</v>
      </c>
      <c r="H8" s="113" t="s">
        <v>228</v>
      </c>
      <c r="I8" s="36" t="s">
        <v>87</v>
      </c>
      <c r="J8" s="113" t="s">
        <v>27</v>
      </c>
      <c r="K8" s="113" t="s">
        <v>217</v>
      </c>
      <c r="L8" s="113" t="s">
        <v>27</v>
      </c>
      <c r="M8" s="37">
        <v>2</v>
      </c>
      <c r="N8" s="37">
        <v>3</v>
      </c>
      <c r="O8" s="37">
        <f t="shared" si="0"/>
        <v>6</v>
      </c>
      <c r="P8" s="37" t="str">
        <f t="shared" si="1"/>
        <v>Medio</v>
      </c>
      <c r="Q8" s="37">
        <v>10</v>
      </c>
      <c r="R8" s="37">
        <f t="shared" si="2"/>
        <v>60</v>
      </c>
      <c r="S8" s="37" t="str">
        <f t="shared" si="3"/>
        <v>III</v>
      </c>
      <c r="T8" s="37" t="str">
        <f t="shared" si="4"/>
        <v>Aceptable</v>
      </c>
      <c r="U8" s="201"/>
      <c r="V8" s="38" t="s">
        <v>80</v>
      </c>
      <c r="W8" s="38" t="s">
        <v>80</v>
      </c>
      <c r="X8" s="101" t="s">
        <v>80</v>
      </c>
      <c r="Y8" s="36" t="s">
        <v>229</v>
      </c>
      <c r="Z8" s="101" t="s">
        <v>80</v>
      </c>
      <c r="AA8" s="37">
        <v>2</v>
      </c>
      <c r="AB8" s="37">
        <v>1</v>
      </c>
      <c r="AC8" s="37">
        <f t="shared" si="5"/>
        <v>2</v>
      </c>
      <c r="AD8" s="37" t="str">
        <f t="shared" si="6"/>
        <v>Bajo</v>
      </c>
      <c r="AE8" s="37">
        <v>10</v>
      </c>
      <c r="AF8" s="37">
        <f t="shared" si="7"/>
        <v>20</v>
      </c>
      <c r="AG8" s="36" t="str">
        <f t="shared" si="8"/>
        <v>IV</v>
      </c>
      <c r="AH8" s="36" t="str">
        <f t="shared" si="9"/>
        <v>Aceptable</v>
      </c>
      <c r="AI8" s="36" t="s">
        <v>230</v>
      </c>
    </row>
    <row r="9" spans="3:35" s="55" customFormat="1" ht="181.5" customHeight="1" x14ac:dyDescent="0.25">
      <c r="C9" s="205"/>
      <c r="D9" s="205"/>
      <c r="E9" s="213"/>
      <c r="F9" s="173" t="s">
        <v>163</v>
      </c>
      <c r="G9" s="35" t="s">
        <v>72</v>
      </c>
      <c r="H9" s="113" t="s">
        <v>215</v>
      </c>
      <c r="I9" s="68" t="s">
        <v>143</v>
      </c>
      <c r="J9" s="113" t="s">
        <v>27</v>
      </c>
      <c r="K9" s="113" t="s">
        <v>27</v>
      </c>
      <c r="L9" s="113" t="s">
        <v>27</v>
      </c>
      <c r="M9" s="111">
        <v>2</v>
      </c>
      <c r="N9" s="111">
        <v>2</v>
      </c>
      <c r="O9" s="36">
        <f t="shared" si="0"/>
        <v>4</v>
      </c>
      <c r="P9" s="37" t="str">
        <f t="shared" si="1"/>
        <v>Bajo</v>
      </c>
      <c r="Q9" s="37">
        <v>60</v>
      </c>
      <c r="R9" s="37">
        <f t="shared" si="2"/>
        <v>240</v>
      </c>
      <c r="S9" s="36" t="str">
        <f t="shared" si="3"/>
        <v>II</v>
      </c>
      <c r="T9" s="36" t="str">
        <f t="shared" si="4"/>
        <v>Aceptable</v>
      </c>
      <c r="U9" s="201"/>
      <c r="V9" s="38" t="s">
        <v>80</v>
      </c>
      <c r="W9" s="38" t="s">
        <v>80</v>
      </c>
      <c r="X9" s="38" t="s">
        <v>80</v>
      </c>
      <c r="Y9" s="36" t="s">
        <v>220</v>
      </c>
      <c r="Z9" s="38" t="s">
        <v>80</v>
      </c>
      <c r="AA9" s="37">
        <v>2</v>
      </c>
      <c r="AB9" s="101">
        <v>2</v>
      </c>
      <c r="AC9" s="101">
        <f t="shared" si="5"/>
        <v>4</v>
      </c>
      <c r="AD9" s="38" t="str">
        <f t="shared" si="6"/>
        <v>Bajo</v>
      </c>
      <c r="AE9" s="37">
        <v>25</v>
      </c>
      <c r="AF9" s="101">
        <f t="shared" si="7"/>
        <v>100</v>
      </c>
      <c r="AG9" s="36" t="str">
        <f t="shared" si="8"/>
        <v>III</v>
      </c>
      <c r="AH9" s="112" t="str">
        <f t="shared" si="9"/>
        <v>Aceptable</v>
      </c>
      <c r="AI9" s="36" t="s">
        <v>81</v>
      </c>
    </row>
    <row r="10" spans="3:35" s="55" customFormat="1" ht="130.5" customHeight="1" x14ac:dyDescent="0.25">
      <c r="C10" s="206"/>
      <c r="D10" s="206"/>
      <c r="E10" s="213"/>
      <c r="F10" s="173"/>
      <c r="G10" s="35" t="s">
        <v>70</v>
      </c>
      <c r="H10" s="113" t="s">
        <v>231</v>
      </c>
      <c r="I10" s="68" t="s">
        <v>175</v>
      </c>
      <c r="J10" s="113" t="s">
        <v>27</v>
      </c>
      <c r="K10" s="113" t="s">
        <v>27</v>
      </c>
      <c r="L10" s="113" t="s">
        <v>27</v>
      </c>
      <c r="M10" s="37">
        <v>2</v>
      </c>
      <c r="N10" s="37">
        <v>2</v>
      </c>
      <c r="O10" s="37">
        <f t="shared" si="0"/>
        <v>4</v>
      </c>
      <c r="P10" s="37" t="str">
        <f t="shared" si="1"/>
        <v>Bajo</v>
      </c>
      <c r="Q10" s="37">
        <v>25</v>
      </c>
      <c r="R10" s="37">
        <f t="shared" si="2"/>
        <v>100</v>
      </c>
      <c r="S10" s="37" t="str">
        <f t="shared" si="3"/>
        <v>III</v>
      </c>
      <c r="T10" s="111" t="str">
        <f t="shared" si="4"/>
        <v>Aceptable</v>
      </c>
      <c r="U10" s="202"/>
      <c r="V10" s="68" t="s">
        <v>232</v>
      </c>
      <c r="W10" s="111" t="s">
        <v>80</v>
      </c>
      <c r="X10" s="111" t="s">
        <v>80</v>
      </c>
      <c r="Y10" s="68" t="s">
        <v>233</v>
      </c>
      <c r="Z10" s="101" t="s">
        <v>80</v>
      </c>
      <c r="AA10" s="111">
        <v>2</v>
      </c>
      <c r="AB10" s="111">
        <v>1</v>
      </c>
      <c r="AC10" s="111">
        <f t="shared" si="5"/>
        <v>2</v>
      </c>
      <c r="AD10" s="111" t="str">
        <f t="shared" si="6"/>
        <v>Bajo</v>
      </c>
      <c r="AE10" s="111">
        <v>10</v>
      </c>
      <c r="AF10" s="111">
        <f t="shared" si="7"/>
        <v>20</v>
      </c>
      <c r="AG10" s="68" t="str">
        <f t="shared" si="8"/>
        <v>IV</v>
      </c>
      <c r="AH10" s="68" t="str">
        <f t="shared" si="9"/>
        <v>Aceptable</v>
      </c>
      <c r="AI10" s="36" t="s">
        <v>81</v>
      </c>
    </row>
    <row r="11" spans="3:35" s="55" customFormat="1" ht="130.5" customHeight="1" x14ac:dyDescent="0.25">
      <c r="C11" s="165" t="s">
        <v>226</v>
      </c>
      <c r="D11" s="165" t="s">
        <v>437</v>
      </c>
      <c r="E11" s="165" t="s">
        <v>227</v>
      </c>
      <c r="F11" s="173" t="s">
        <v>163</v>
      </c>
      <c r="G11" s="35" t="s">
        <v>73</v>
      </c>
      <c r="H11" s="113" t="s">
        <v>205</v>
      </c>
      <c r="I11" s="68" t="s">
        <v>216</v>
      </c>
      <c r="J11" s="113" t="s">
        <v>27</v>
      </c>
      <c r="K11" s="113" t="s">
        <v>27</v>
      </c>
      <c r="L11" s="113" t="s">
        <v>27</v>
      </c>
      <c r="M11" s="111">
        <v>2</v>
      </c>
      <c r="N11" s="111">
        <v>2</v>
      </c>
      <c r="O11" s="36">
        <f t="shared" si="0"/>
        <v>4</v>
      </c>
      <c r="P11" s="37" t="str">
        <f t="shared" si="1"/>
        <v>Bajo</v>
      </c>
      <c r="Q11" s="37">
        <v>60</v>
      </c>
      <c r="R11" s="37">
        <f t="shared" si="2"/>
        <v>240</v>
      </c>
      <c r="S11" s="36" t="str">
        <f t="shared" si="3"/>
        <v>II</v>
      </c>
      <c r="T11" s="36" t="str">
        <f t="shared" si="4"/>
        <v>Aceptable</v>
      </c>
      <c r="U11" s="200">
        <v>259</v>
      </c>
      <c r="V11" s="38" t="s">
        <v>80</v>
      </c>
      <c r="W11" s="38" t="s">
        <v>80</v>
      </c>
      <c r="X11" s="38" t="s">
        <v>80</v>
      </c>
      <c r="Y11" s="68" t="s">
        <v>219</v>
      </c>
      <c r="Z11" s="38" t="s">
        <v>80</v>
      </c>
      <c r="AA11" s="37">
        <v>2</v>
      </c>
      <c r="AB11" s="37">
        <v>2</v>
      </c>
      <c r="AC11" s="37">
        <f t="shared" si="5"/>
        <v>4</v>
      </c>
      <c r="AD11" s="37" t="str">
        <f t="shared" si="6"/>
        <v>Bajo</v>
      </c>
      <c r="AE11" s="37">
        <v>25</v>
      </c>
      <c r="AF11" s="37">
        <f t="shared" si="7"/>
        <v>100</v>
      </c>
      <c r="AG11" s="36" t="str">
        <f t="shared" si="8"/>
        <v>III</v>
      </c>
      <c r="AH11" s="112" t="str">
        <f t="shared" si="9"/>
        <v>Aceptable</v>
      </c>
      <c r="AI11" s="36" t="s">
        <v>311</v>
      </c>
    </row>
    <row r="12" spans="3:35" s="55" customFormat="1" ht="130.5" customHeight="1" x14ac:dyDescent="0.25">
      <c r="C12" s="165"/>
      <c r="D12" s="165"/>
      <c r="E12" s="165"/>
      <c r="F12" s="173"/>
      <c r="G12" s="35" t="s">
        <v>61</v>
      </c>
      <c r="H12" s="113" t="s">
        <v>228</v>
      </c>
      <c r="I12" s="36" t="s">
        <v>87</v>
      </c>
      <c r="J12" s="113" t="s">
        <v>27</v>
      </c>
      <c r="K12" s="113" t="s">
        <v>217</v>
      </c>
      <c r="L12" s="113" t="s">
        <v>27</v>
      </c>
      <c r="M12" s="37">
        <v>2</v>
      </c>
      <c r="N12" s="37">
        <v>3</v>
      </c>
      <c r="O12" s="37">
        <f t="shared" si="0"/>
        <v>6</v>
      </c>
      <c r="P12" s="37" t="str">
        <f t="shared" si="1"/>
        <v>Medio</v>
      </c>
      <c r="Q12" s="37">
        <v>10</v>
      </c>
      <c r="R12" s="37">
        <f t="shared" si="2"/>
        <v>60</v>
      </c>
      <c r="S12" s="37" t="str">
        <f t="shared" si="3"/>
        <v>III</v>
      </c>
      <c r="T12" s="37" t="str">
        <f t="shared" si="4"/>
        <v>Aceptable</v>
      </c>
      <c r="U12" s="201"/>
      <c r="V12" s="38" t="s">
        <v>80</v>
      </c>
      <c r="W12" s="38" t="s">
        <v>80</v>
      </c>
      <c r="X12" s="101" t="s">
        <v>80</v>
      </c>
      <c r="Y12" s="36" t="s">
        <v>229</v>
      </c>
      <c r="Z12" s="101" t="s">
        <v>80</v>
      </c>
      <c r="AA12" s="37">
        <v>2</v>
      </c>
      <c r="AB12" s="37">
        <v>1</v>
      </c>
      <c r="AC12" s="37">
        <f t="shared" si="5"/>
        <v>2</v>
      </c>
      <c r="AD12" s="37" t="str">
        <f t="shared" si="6"/>
        <v>Bajo</v>
      </c>
      <c r="AE12" s="37">
        <v>10</v>
      </c>
      <c r="AF12" s="37">
        <f t="shared" si="7"/>
        <v>20</v>
      </c>
      <c r="AG12" s="36" t="str">
        <f t="shared" si="8"/>
        <v>IV</v>
      </c>
      <c r="AH12" s="36" t="str">
        <f t="shared" si="9"/>
        <v>Aceptable</v>
      </c>
      <c r="AI12" s="36" t="s">
        <v>230</v>
      </c>
    </row>
    <row r="13" spans="3:35" s="55" customFormat="1" ht="159" customHeight="1" x14ac:dyDescent="0.25">
      <c r="C13" s="165"/>
      <c r="D13" s="165"/>
      <c r="E13" s="165"/>
      <c r="F13" s="173" t="s">
        <v>163</v>
      </c>
      <c r="G13" s="35" t="s">
        <v>72</v>
      </c>
      <c r="H13" s="113" t="s">
        <v>436</v>
      </c>
      <c r="I13" s="68" t="s">
        <v>143</v>
      </c>
      <c r="J13" s="113" t="s">
        <v>27</v>
      </c>
      <c r="K13" s="113" t="s">
        <v>27</v>
      </c>
      <c r="L13" s="113" t="s">
        <v>27</v>
      </c>
      <c r="M13" s="111">
        <v>2</v>
      </c>
      <c r="N13" s="111">
        <v>2</v>
      </c>
      <c r="O13" s="36">
        <f t="shared" si="0"/>
        <v>4</v>
      </c>
      <c r="P13" s="37" t="str">
        <f t="shared" si="1"/>
        <v>Bajo</v>
      </c>
      <c r="Q13" s="37">
        <v>60</v>
      </c>
      <c r="R13" s="37">
        <f t="shared" si="2"/>
        <v>240</v>
      </c>
      <c r="S13" s="36" t="str">
        <f t="shared" si="3"/>
        <v>II</v>
      </c>
      <c r="T13" s="36" t="str">
        <f t="shared" si="4"/>
        <v>Aceptable</v>
      </c>
      <c r="U13" s="201"/>
      <c r="V13" s="38" t="s">
        <v>80</v>
      </c>
      <c r="W13" s="38" t="s">
        <v>80</v>
      </c>
      <c r="X13" s="38" t="s">
        <v>80</v>
      </c>
      <c r="Y13" s="36" t="s">
        <v>220</v>
      </c>
      <c r="Z13" s="38" t="s">
        <v>80</v>
      </c>
      <c r="AA13" s="37">
        <v>2</v>
      </c>
      <c r="AB13" s="101">
        <v>2</v>
      </c>
      <c r="AC13" s="101">
        <f t="shared" si="5"/>
        <v>4</v>
      </c>
      <c r="AD13" s="38" t="str">
        <f t="shared" si="6"/>
        <v>Bajo</v>
      </c>
      <c r="AE13" s="37">
        <v>25</v>
      </c>
      <c r="AF13" s="101">
        <f t="shared" si="7"/>
        <v>100</v>
      </c>
      <c r="AG13" s="36" t="str">
        <f t="shared" si="8"/>
        <v>III</v>
      </c>
      <c r="AH13" s="112" t="str">
        <f t="shared" si="9"/>
        <v>Aceptable</v>
      </c>
      <c r="AI13" s="36" t="s">
        <v>81</v>
      </c>
    </row>
    <row r="14" spans="3:35" s="55" customFormat="1" ht="130.5" customHeight="1" x14ac:dyDescent="0.25">
      <c r="C14" s="165"/>
      <c r="D14" s="165"/>
      <c r="E14" s="165"/>
      <c r="F14" s="173"/>
      <c r="G14" s="35" t="s">
        <v>70</v>
      </c>
      <c r="H14" s="113" t="s">
        <v>231</v>
      </c>
      <c r="I14" s="68" t="s">
        <v>175</v>
      </c>
      <c r="J14" s="113" t="s">
        <v>27</v>
      </c>
      <c r="K14" s="113" t="s">
        <v>27</v>
      </c>
      <c r="L14" s="113" t="s">
        <v>27</v>
      </c>
      <c r="M14" s="37">
        <v>2</v>
      </c>
      <c r="N14" s="37">
        <v>2</v>
      </c>
      <c r="O14" s="37">
        <f t="shared" si="0"/>
        <v>4</v>
      </c>
      <c r="P14" s="37" t="str">
        <f t="shared" si="1"/>
        <v>Bajo</v>
      </c>
      <c r="Q14" s="37">
        <v>25</v>
      </c>
      <c r="R14" s="37">
        <f t="shared" si="2"/>
        <v>100</v>
      </c>
      <c r="S14" s="37" t="str">
        <f t="shared" si="3"/>
        <v>III</v>
      </c>
      <c r="T14" s="111" t="str">
        <f t="shared" si="4"/>
        <v>Aceptable</v>
      </c>
      <c r="U14" s="202"/>
      <c r="V14" s="68" t="s">
        <v>232</v>
      </c>
      <c r="W14" s="111" t="s">
        <v>80</v>
      </c>
      <c r="X14" s="111" t="s">
        <v>80</v>
      </c>
      <c r="Y14" s="67" t="s">
        <v>444</v>
      </c>
      <c r="Z14" s="101" t="s">
        <v>80</v>
      </c>
      <c r="AA14" s="111">
        <v>2</v>
      </c>
      <c r="AB14" s="111">
        <v>1</v>
      </c>
      <c r="AC14" s="111">
        <f t="shared" si="5"/>
        <v>2</v>
      </c>
      <c r="AD14" s="111" t="str">
        <f t="shared" si="6"/>
        <v>Bajo</v>
      </c>
      <c r="AE14" s="111">
        <v>10</v>
      </c>
      <c r="AF14" s="111">
        <f t="shared" si="7"/>
        <v>20</v>
      </c>
      <c r="AG14" s="68" t="str">
        <f t="shared" si="8"/>
        <v>IV</v>
      </c>
      <c r="AH14" s="68" t="str">
        <f t="shared" si="9"/>
        <v>Aceptable</v>
      </c>
      <c r="AI14" s="36" t="s">
        <v>254</v>
      </c>
    </row>
    <row r="15" spans="3:35" s="57" customFormat="1" ht="110.25" customHeight="1" x14ac:dyDescent="0.25">
      <c r="C15" s="165" t="s">
        <v>438</v>
      </c>
      <c r="D15" s="196" t="s">
        <v>365</v>
      </c>
      <c r="E15" s="196" t="s">
        <v>365</v>
      </c>
      <c r="F15" s="198" t="s">
        <v>148</v>
      </c>
      <c r="G15" s="39" t="s">
        <v>46</v>
      </c>
      <c r="H15" s="113" t="s">
        <v>451</v>
      </c>
      <c r="I15" s="113" t="s">
        <v>354</v>
      </c>
      <c r="J15" s="113" t="s">
        <v>27</v>
      </c>
      <c r="K15" s="113" t="s">
        <v>27</v>
      </c>
      <c r="L15" s="113" t="s">
        <v>27</v>
      </c>
      <c r="M15" s="93">
        <v>2</v>
      </c>
      <c r="N15" s="93">
        <v>2</v>
      </c>
      <c r="O15" s="93">
        <f t="shared" si="0"/>
        <v>4</v>
      </c>
      <c r="P15" s="93" t="str">
        <f t="shared" si="1"/>
        <v>Bajo</v>
      </c>
      <c r="Q15" s="93">
        <v>25</v>
      </c>
      <c r="R15" s="93">
        <f t="shared" si="2"/>
        <v>100</v>
      </c>
      <c r="S15" s="42" t="str">
        <f t="shared" si="3"/>
        <v>III</v>
      </c>
      <c r="T15" s="93" t="str">
        <f t="shared" si="4"/>
        <v>Aceptable</v>
      </c>
      <c r="U15" s="93">
        <v>259</v>
      </c>
      <c r="V15" s="93" t="s">
        <v>80</v>
      </c>
      <c r="W15" s="93" t="s">
        <v>80</v>
      </c>
      <c r="X15" s="93" t="s">
        <v>80</v>
      </c>
      <c r="Y15" s="209" t="s">
        <v>483</v>
      </c>
      <c r="Z15" s="43" t="s">
        <v>358</v>
      </c>
      <c r="AA15" s="93">
        <v>2</v>
      </c>
      <c r="AB15" s="43">
        <v>2</v>
      </c>
      <c r="AC15" s="93">
        <f t="shared" si="5"/>
        <v>4</v>
      </c>
      <c r="AD15" s="93" t="str">
        <f t="shared" si="6"/>
        <v>Bajo</v>
      </c>
      <c r="AE15" s="93">
        <v>10</v>
      </c>
      <c r="AF15" s="93">
        <f t="shared" si="7"/>
        <v>40</v>
      </c>
      <c r="AG15" s="93" t="str">
        <f t="shared" si="8"/>
        <v>III</v>
      </c>
      <c r="AH15" s="93" t="str">
        <f t="shared" si="9"/>
        <v>Aceptable</v>
      </c>
      <c r="AI15" s="211" t="s">
        <v>448</v>
      </c>
    </row>
    <row r="16" spans="3:35" s="57" customFormat="1" ht="118.5" customHeight="1" x14ac:dyDescent="0.25">
      <c r="C16" s="165"/>
      <c r="D16" s="197"/>
      <c r="E16" s="197"/>
      <c r="F16" s="198"/>
      <c r="G16" s="39" t="s">
        <v>46</v>
      </c>
      <c r="H16" s="113" t="s">
        <v>452</v>
      </c>
      <c r="I16" s="113" t="s">
        <v>354</v>
      </c>
      <c r="J16" s="113" t="s">
        <v>27</v>
      </c>
      <c r="K16" s="113" t="s">
        <v>27</v>
      </c>
      <c r="L16" s="113" t="s">
        <v>27</v>
      </c>
      <c r="M16" s="93">
        <v>2</v>
      </c>
      <c r="N16" s="93">
        <v>2</v>
      </c>
      <c r="O16" s="93">
        <f t="shared" si="0"/>
        <v>4</v>
      </c>
      <c r="P16" s="93" t="str">
        <f t="shared" si="1"/>
        <v>Bajo</v>
      </c>
      <c r="Q16" s="93">
        <v>25</v>
      </c>
      <c r="R16" s="93">
        <f t="shared" si="2"/>
        <v>100</v>
      </c>
      <c r="S16" s="42" t="str">
        <f t="shared" si="3"/>
        <v>III</v>
      </c>
      <c r="T16" s="93" t="str">
        <f t="shared" si="4"/>
        <v>Aceptable</v>
      </c>
      <c r="U16" s="93">
        <v>259</v>
      </c>
      <c r="V16" s="93" t="s">
        <v>80</v>
      </c>
      <c r="W16" s="93" t="s">
        <v>80</v>
      </c>
      <c r="X16" s="93" t="s">
        <v>80</v>
      </c>
      <c r="Y16" s="210"/>
      <c r="Z16" s="43" t="s">
        <v>358</v>
      </c>
      <c r="AA16" s="93">
        <v>2</v>
      </c>
      <c r="AB16" s="43">
        <v>2</v>
      </c>
      <c r="AC16" s="93">
        <f t="shared" si="5"/>
        <v>4</v>
      </c>
      <c r="AD16" s="93" t="str">
        <f t="shared" si="6"/>
        <v>Bajo</v>
      </c>
      <c r="AE16" s="93">
        <v>10</v>
      </c>
      <c r="AF16" s="93">
        <f t="shared" si="7"/>
        <v>40</v>
      </c>
      <c r="AG16" s="93" t="str">
        <f t="shared" si="8"/>
        <v>III</v>
      </c>
      <c r="AH16" s="93" t="str">
        <f t="shared" si="9"/>
        <v>Aceptable</v>
      </c>
      <c r="AI16" s="212"/>
    </row>
    <row r="17" spans="3:35" s="57" customFormat="1" ht="86.25" x14ac:dyDescent="0.25">
      <c r="C17" s="165" t="s">
        <v>438</v>
      </c>
      <c r="D17" s="166" t="s">
        <v>439</v>
      </c>
      <c r="E17" s="166" t="s">
        <v>440</v>
      </c>
      <c r="F17" s="195" t="s">
        <v>82</v>
      </c>
      <c r="G17" s="39" t="s">
        <v>65</v>
      </c>
      <c r="H17" s="113" t="s">
        <v>441</v>
      </c>
      <c r="I17" s="93" t="s">
        <v>191</v>
      </c>
      <c r="J17" s="113" t="s">
        <v>27</v>
      </c>
      <c r="K17" s="113" t="s">
        <v>27</v>
      </c>
      <c r="L17" s="113" t="s">
        <v>27</v>
      </c>
      <c r="M17" s="93">
        <v>6</v>
      </c>
      <c r="N17" s="93">
        <v>2</v>
      </c>
      <c r="O17" s="93">
        <f t="shared" si="0"/>
        <v>12</v>
      </c>
      <c r="P17" s="93" t="str">
        <f t="shared" si="1"/>
        <v>Alto</v>
      </c>
      <c r="Q17" s="93">
        <v>10</v>
      </c>
      <c r="R17" s="93">
        <f t="shared" si="2"/>
        <v>120</v>
      </c>
      <c r="S17" s="42" t="str">
        <f t="shared" si="3"/>
        <v>III</v>
      </c>
      <c r="T17" s="93" t="str">
        <f t="shared" si="4"/>
        <v>Aceptable</v>
      </c>
      <c r="U17" s="93">
        <v>259</v>
      </c>
      <c r="V17" s="43" t="s">
        <v>80</v>
      </c>
      <c r="W17" s="43" t="s">
        <v>80</v>
      </c>
      <c r="X17" s="43" t="s">
        <v>80</v>
      </c>
      <c r="Y17" s="114" t="s">
        <v>443</v>
      </c>
      <c r="Z17" s="45" t="s">
        <v>80</v>
      </c>
      <c r="AA17" s="42">
        <v>2</v>
      </c>
      <c r="AB17" s="42">
        <f>N17</f>
        <v>2</v>
      </c>
      <c r="AC17" s="42">
        <f t="shared" si="5"/>
        <v>4</v>
      </c>
      <c r="AD17" s="42" t="str">
        <f t="shared" si="6"/>
        <v>Bajo</v>
      </c>
      <c r="AE17" s="42">
        <v>10</v>
      </c>
      <c r="AF17" s="42">
        <f t="shared" si="7"/>
        <v>40</v>
      </c>
      <c r="AG17" s="93" t="str">
        <f t="shared" si="8"/>
        <v>III</v>
      </c>
      <c r="AH17" s="93" t="str">
        <f t="shared" si="9"/>
        <v>Aceptable</v>
      </c>
      <c r="AI17" s="113" t="s">
        <v>449</v>
      </c>
    </row>
    <row r="18" spans="3:35" s="57" customFormat="1" ht="103.5" x14ac:dyDescent="0.25">
      <c r="C18" s="165"/>
      <c r="D18" s="166"/>
      <c r="E18" s="166"/>
      <c r="F18" s="195"/>
      <c r="G18" s="39" t="s">
        <v>64</v>
      </c>
      <c r="H18" s="113" t="s">
        <v>442</v>
      </c>
      <c r="I18" s="93" t="s">
        <v>349</v>
      </c>
      <c r="J18" s="113" t="s">
        <v>27</v>
      </c>
      <c r="K18" s="113" t="s">
        <v>27</v>
      </c>
      <c r="L18" s="113" t="s">
        <v>27</v>
      </c>
      <c r="M18" s="93">
        <v>6</v>
      </c>
      <c r="N18" s="93">
        <v>1</v>
      </c>
      <c r="O18" s="93">
        <f t="shared" si="0"/>
        <v>6</v>
      </c>
      <c r="P18" s="93" t="str">
        <f t="shared" si="1"/>
        <v>Medio</v>
      </c>
      <c r="Q18" s="93">
        <v>10</v>
      </c>
      <c r="R18" s="93">
        <f t="shared" si="2"/>
        <v>60</v>
      </c>
      <c r="S18" s="42" t="str">
        <f t="shared" si="3"/>
        <v>III</v>
      </c>
      <c r="T18" s="93" t="str">
        <f t="shared" si="4"/>
        <v>Aceptable</v>
      </c>
      <c r="U18" s="93">
        <v>259</v>
      </c>
      <c r="V18" s="43" t="s">
        <v>80</v>
      </c>
      <c r="W18" s="43" t="s">
        <v>80</v>
      </c>
      <c r="X18" s="43" t="s">
        <v>80</v>
      </c>
      <c r="Y18" s="114" t="s">
        <v>443</v>
      </c>
      <c r="Z18" s="45" t="s">
        <v>80</v>
      </c>
      <c r="AA18" s="42">
        <v>2</v>
      </c>
      <c r="AB18" s="42">
        <f>N18</f>
        <v>1</v>
      </c>
      <c r="AC18" s="42">
        <f t="shared" si="5"/>
        <v>2</v>
      </c>
      <c r="AD18" s="42" t="str">
        <f t="shared" si="6"/>
        <v>Bajo</v>
      </c>
      <c r="AE18" s="42">
        <v>10</v>
      </c>
      <c r="AF18" s="42">
        <f t="shared" si="7"/>
        <v>20</v>
      </c>
      <c r="AG18" s="93" t="str">
        <f t="shared" si="8"/>
        <v>IV</v>
      </c>
      <c r="AH18" s="93" t="str">
        <f t="shared" si="9"/>
        <v>Aceptable</v>
      </c>
      <c r="AI18" s="113" t="s">
        <v>449</v>
      </c>
    </row>
    <row r="19" spans="3:35" s="57" customFormat="1" ht="69" x14ac:dyDescent="0.25">
      <c r="C19" s="165"/>
      <c r="D19" s="166"/>
      <c r="E19" s="166"/>
      <c r="F19" s="195"/>
      <c r="G19" s="39" t="s">
        <v>61</v>
      </c>
      <c r="H19" s="113" t="s">
        <v>445</v>
      </c>
      <c r="I19" s="93" t="s">
        <v>87</v>
      </c>
      <c r="J19" s="113" t="s">
        <v>27</v>
      </c>
      <c r="K19" s="113" t="s">
        <v>27</v>
      </c>
      <c r="L19" s="113" t="s">
        <v>27</v>
      </c>
      <c r="M19" s="93">
        <v>6</v>
      </c>
      <c r="N19" s="93">
        <v>3</v>
      </c>
      <c r="O19" s="93">
        <f t="shared" si="0"/>
        <v>18</v>
      </c>
      <c r="P19" s="93" t="str">
        <f t="shared" si="1"/>
        <v>Alto</v>
      </c>
      <c r="Q19" s="93">
        <v>10</v>
      </c>
      <c r="R19" s="93">
        <f t="shared" si="2"/>
        <v>180</v>
      </c>
      <c r="S19" s="42" t="str">
        <f t="shared" si="3"/>
        <v>II</v>
      </c>
      <c r="T19" s="93" t="str">
        <f t="shared" si="4"/>
        <v>Aceptable</v>
      </c>
      <c r="U19" s="93">
        <v>259</v>
      </c>
      <c r="V19" s="43" t="s">
        <v>80</v>
      </c>
      <c r="W19" s="43" t="s">
        <v>80</v>
      </c>
      <c r="X19" s="43" t="s">
        <v>80</v>
      </c>
      <c r="Y19" s="115" t="s">
        <v>447</v>
      </c>
      <c r="Z19" s="45" t="s">
        <v>80</v>
      </c>
      <c r="AA19" s="42">
        <v>2</v>
      </c>
      <c r="AB19" s="42">
        <f>N19</f>
        <v>3</v>
      </c>
      <c r="AC19" s="42">
        <f t="shared" si="5"/>
        <v>6</v>
      </c>
      <c r="AD19" s="42" t="str">
        <f t="shared" si="6"/>
        <v>Medio</v>
      </c>
      <c r="AE19" s="42">
        <v>10</v>
      </c>
      <c r="AF19" s="42">
        <f t="shared" si="7"/>
        <v>60</v>
      </c>
      <c r="AG19" s="93" t="str">
        <f t="shared" si="8"/>
        <v>III</v>
      </c>
      <c r="AH19" s="93" t="str">
        <f t="shared" si="9"/>
        <v>Aceptable</v>
      </c>
      <c r="AI19" s="115" t="s">
        <v>446</v>
      </c>
    </row>
    <row r="20" spans="3:35" s="57" customFormat="1" x14ac:dyDescent="0.25">
      <c r="G20" s="58"/>
    </row>
    <row r="21" spans="3:35" s="57" customFormat="1" x14ac:dyDescent="0.25">
      <c r="G21" s="58"/>
    </row>
    <row r="22" spans="3:35" s="57" customFormat="1" x14ac:dyDescent="0.25">
      <c r="G22" s="58"/>
    </row>
    <row r="23" spans="3:35" s="57" customFormat="1" x14ac:dyDescent="0.25">
      <c r="G23" s="58"/>
    </row>
    <row r="24" spans="3:35" s="57" customFormat="1" x14ac:dyDescent="0.25">
      <c r="G24" s="58"/>
    </row>
    <row r="25" spans="3:35" s="57" customFormat="1" x14ac:dyDescent="0.25">
      <c r="G25" s="58"/>
    </row>
    <row r="26" spans="3:35" s="57" customFormat="1" x14ac:dyDescent="0.25">
      <c r="G26" s="58"/>
    </row>
    <row r="27" spans="3:35" s="57" customFormat="1" x14ac:dyDescent="0.25">
      <c r="G27" s="58"/>
    </row>
    <row r="28" spans="3:35" s="57" customFormat="1" x14ac:dyDescent="0.25">
      <c r="G28" s="58"/>
    </row>
    <row r="29" spans="3:35" s="57" customFormat="1" x14ac:dyDescent="0.25">
      <c r="G29" s="58"/>
    </row>
    <row r="30" spans="3:35" s="57" customFormat="1" x14ac:dyDescent="0.25">
      <c r="G30" s="58"/>
    </row>
    <row r="31" spans="3:35" s="57" customFormat="1" x14ac:dyDescent="0.25">
      <c r="G31" s="58"/>
    </row>
    <row r="32" spans="3:35" s="57" customFormat="1" x14ac:dyDescent="0.25">
      <c r="G32" s="58"/>
    </row>
    <row r="33" spans="7:7" s="57" customFormat="1" x14ac:dyDescent="0.25">
      <c r="G33" s="58"/>
    </row>
    <row r="34" spans="7:7" s="57" customFormat="1" x14ac:dyDescent="0.25">
      <c r="G34" s="58"/>
    </row>
    <row r="35" spans="7:7" s="57" customFormat="1" x14ac:dyDescent="0.25">
      <c r="G35" s="58"/>
    </row>
    <row r="36" spans="7:7" s="57" customFormat="1" x14ac:dyDescent="0.25">
      <c r="G36" s="58"/>
    </row>
    <row r="37" spans="7:7" s="57" customFormat="1" x14ac:dyDescent="0.25">
      <c r="G37" s="58"/>
    </row>
    <row r="38" spans="7:7" s="57" customFormat="1" x14ac:dyDescent="0.25">
      <c r="G38" s="58"/>
    </row>
    <row r="39" spans="7:7" s="57" customFormat="1" x14ac:dyDescent="0.25">
      <c r="G39" s="58"/>
    </row>
    <row r="40" spans="7:7" s="57" customFormat="1" x14ac:dyDescent="0.25">
      <c r="G40" s="58"/>
    </row>
    <row r="41" spans="7:7" s="57" customFormat="1" x14ac:dyDescent="0.25">
      <c r="G41" s="58"/>
    </row>
    <row r="42" spans="7:7" s="57" customFormat="1" x14ac:dyDescent="0.25">
      <c r="G42" s="58"/>
    </row>
    <row r="43" spans="7:7" s="57" customFormat="1" x14ac:dyDescent="0.25">
      <c r="G43" s="58"/>
    </row>
    <row r="44" spans="7:7" s="57" customFormat="1" x14ac:dyDescent="0.25">
      <c r="G44" s="58"/>
    </row>
    <row r="45" spans="7:7" s="57" customFormat="1" x14ac:dyDescent="0.25">
      <c r="G45" s="58"/>
    </row>
    <row r="46" spans="7:7" s="57" customFormat="1" x14ac:dyDescent="0.25">
      <c r="G46" s="58"/>
    </row>
    <row r="47" spans="7:7" s="57" customFormat="1" x14ac:dyDescent="0.25">
      <c r="G47" s="58"/>
    </row>
    <row r="48" spans="7:7" s="57" customFormat="1" x14ac:dyDescent="0.25">
      <c r="G48" s="58"/>
    </row>
    <row r="49" spans="7:7" s="57" customFormat="1" x14ac:dyDescent="0.25">
      <c r="G49" s="58"/>
    </row>
    <row r="50" spans="7:7" s="57" customFormat="1" x14ac:dyDescent="0.25">
      <c r="G50" s="58"/>
    </row>
    <row r="51" spans="7:7" s="57" customFormat="1" x14ac:dyDescent="0.25">
      <c r="G51" s="58"/>
    </row>
    <row r="52" spans="7:7" s="57" customFormat="1" x14ac:dyDescent="0.25">
      <c r="G52" s="58"/>
    </row>
    <row r="53" spans="7:7" s="57" customFormat="1" x14ac:dyDescent="0.25">
      <c r="G53" s="58"/>
    </row>
    <row r="54" spans="7:7" s="57" customFormat="1" x14ac:dyDescent="0.25">
      <c r="G54" s="58"/>
    </row>
    <row r="55" spans="7:7" s="57" customFormat="1" x14ac:dyDescent="0.25">
      <c r="G55" s="58"/>
    </row>
    <row r="56" spans="7:7" s="57" customFormat="1" x14ac:dyDescent="0.25">
      <c r="G56" s="58"/>
    </row>
  </sheetData>
  <sheetProtection selectLockedCells="1" selectUnlockedCells="1"/>
  <mergeCells count="37">
    <mergeCell ref="Y15:Y16"/>
    <mergeCell ref="AI15:AI16"/>
    <mergeCell ref="E5:E6"/>
    <mergeCell ref="D11:D14"/>
    <mergeCell ref="D7:D10"/>
    <mergeCell ref="E7:E10"/>
    <mergeCell ref="F9:F10"/>
    <mergeCell ref="AI2:AI4"/>
    <mergeCell ref="M5:S5"/>
    <mergeCell ref="T5:T6"/>
    <mergeCell ref="V5:Z5"/>
    <mergeCell ref="AA5:AG5"/>
    <mergeCell ref="AI5:AI6"/>
    <mergeCell ref="C2:E4"/>
    <mergeCell ref="C5:C6"/>
    <mergeCell ref="D5:D6"/>
    <mergeCell ref="E11:E14"/>
    <mergeCell ref="U7:U10"/>
    <mergeCell ref="F2:AH4"/>
    <mergeCell ref="U11:U14"/>
    <mergeCell ref="F5:F6"/>
    <mergeCell ref="G5:H5"/>
    <mergeCell ref="I5:I6"/>
    <mergeCell ref="J5:L5"/>
    <mergeCell ref="C7:C10"/>
    <mergeCell ref="C11:C14"/>
    <mergeCell ref="F11:F12"/>
    <mergeCell ref="F13:F14"/>
    <mergeCell ref="F7:F8"/>
    <mergeCell ref="C17:C19"/>
    <mergeCell ref="D17:D19"/>
    <mergeCell ref="E17:E19"/>
    <mergeCell ref="F17:F19"/>
    <mergeCell ref="E15:E16"/>
    <mergeCell ref="F15:F16"/>
    <mergeCell ref="C15:C16"/>
    <mergeCell ref="D15:D16"/>
  </mergeCells>
  <conditionalFormatting sqref="AG5 S5 AG19 S19">
    <cfRule type="containsText" dxfId="155" priority="253" operator="containsText" text="IV">
      <formula>NOT(ISERROR(SEARCH("IV",S5)))</formula>
    </cfRule>
    <cfRule type="containsText" dxfId="154" priority="254" operator="containsText" text="III">
      <formula>NOT(ISERROR(SEARCH("III",S5)))</formula>
    </cfRule>
    <cfRule type="containsText" dxfId="153" priority="255" operator="containsText" text="II">
      <formula>NOT(ISERROR(SEARCH("II",S5)))</formula>
    </cfRule>
    <cfRule type="containsText" dxfId="152" priority="256" operator="containsText" text="I">
      <formula>NOT(ISERROR(SEARCH("I",S5)))</formula>
    </cfRule>
  </conditionalFormatting>
  <conditionalFormatting sqref="AG9">
    <cfRule type="containsText" dxfId="151" priority="141" operator="containsText" text="IV">
      <formula>NOT(ISERROR(SEARCH("IV",AG9)))</formula>
    </cfRule>
    <cfRule type="containsText" dxfId="150" priority="142" operator="containsText" text="III">
      <formula>NOT(ISERROR(SEARCH("III",AG9)))</formula>
    </cfRule>
    <cfRule type="containsText" dxfId="149" priority="143" operator="containsText" text="II">
      <formula>NOT(ISERROR(SEARCH("II",AG9)))</formula>
    </cfRule>
    <cfRule type="containsText" dxfId="148" priority="144" operator="containsText" text="I">
      <formula>NOT(ISERROR(SEARCH("I",AG9)))</formula>
    </cfRule>
  </conditionalFormatting>
  <conditionalFormatting sqref="S9">
    <cfRule type="containsText" dxfId="147" priority="153" operator="containsText" text="IV">
      <formula>NOT(ISERROR(SEARCH("IV",S9)))</formula>
    </cfRule>
    <cfRule type="containsText" dxfId="146" priority="154" operator="containsText" text="III">
      <formula>NOT(ISERROR(SEARCH("III",S9)))</formula>
    </cfRule>
    <cfRule type="containsText" dxfId="145" priority="155" operator="containsText" text="II">
      <formula>NOT(ISERROR(SEARCH("II",S9)))</formula>
    </cfRule>
    <cfRule type="containsText" dxfId="144" priority="156" operator="containsText" text="I">
      <formula>NOT(ISERROR(SEARCH("I",S9)))</formula>
    </cfRule>
  </conditionalFormatting>
  <conditionalFormatting sqref="AG10">
    <cfRule type="containsText" dxfId="143" priority="133" operator="containsText" text="IV">
      <formula>NOT(ISERROR(SEARCH("IV",AG10)))</formula>
    </cfRule>
    <cfRule type="containsText" dxfId="142" priority="134" operator="containsText" text="III">
      <formula>NOT(ISERROR(SEARCH("III",AG10)))</formula>
    </cfRule>
    <cfRule type="containsText" dxfId="141" priority="135" operator="containsText" text="II">
      <formula>NOT(ISERROR(SEARCH("II",AG10)))</formula>
    </cfRule>
    <cfRule type="containsText" dxfId="140" priority="136" operator="containsText" text="I">
      <formula>NOT(ISERROR(SEARCH("I",AG10)))</formula>
    </cfRule>
  </conditionalFormatting>
  <conditionalFormatting sqref="S8">
    <cfRule type="containsText" dxfId="139" priority="145" operator="containsText" text="IV">
      <formula>NOT(ISERROR(SEARCH("IV",S8)))</formula>
    </cfRule>
    <cfRule type="containsText" dxfId="138" priority="146" operator="containsText" text="III">
      <formula>NOT(ISERROR(SEARCH("III",S8)))</formula>
    </cfRule>
    <cfRule type="containsText" dxfId="137" priority="147" operator="containsText" text="II">
      <formula>NOT(ISERROR(SEARCH("II",S8)))</formula>
    </cfRule>
    <cfRule type="containsText" dxfId="136" priority="148" operator="containsText" text="I">
      <formula>NOT(ISERROR(SEARCH("I",S8)))</formula>
    </cfRule>
  </conditionalFormatting>
  <conditionalFormatting sqref="S7">
    <cfRule type="containsText" dxfId="135" priority="157" operator="containsText" text="IV">
      <formula>NOT(ISERROR(SEARCH("IV",S7)))</formula>
    </cfRule>
    <cfRule type="containsText" dxfId="134" priority="158" operator="containsText" text="III">
      <formula>NOT(ISERROR(SEARCH("III",S7)))</formula>
    </cfRule>
    <cfRule type="containsText" dxfId="133" priority="159" operator="containsText" text="II">
      <formula>NOT(ISERROR(SEARCH("II",S7)))</formula>
    </cfRule>
    <cfRule type="containsText" dxfId="132" priority="160" operator="containsText" text="I">
      <formula>NOT(ISERROR(SEARCH("I",S7)))</formula>
    </cfRule>
  </conditionalFormatting>
  <conditionalFormatting sqref="S10">
    <cfRule type="containsText" dxfId="131" priority="149" operator="containsText" text="IV">
      <formula>NOT(ISERROR(SEARCH("IV",S10)))</formula>
    </cfRule>
    <cfRule type="containsText" dxfId="130" priority="150" operator="containsText" text="III">
      <formula>NOT(ISERROR(SEARCH("III",S10)))</formula>
    </cfRule>
    <cfRule type="containsText" dxfId="129" priority="151" operator="containsText" text="II">
      <formula>NOT(ISERROR(SEARCH("II",S10)))</formula>
    </cfRule>
    <cfRule type="containsText" dxfId="128" priority="152" operator="containsText" text="I">
      <formula>NOT(ISERROR(SEARCH("I",S10)))</formula>
    </cfRule>
  </conditionalFormatting>
  <conditionalFormatting sqref="AG7">
    <cfRule type="containsText" dxfId="127" priority="137" operator="containsText" text="IV">
      <formula>NOT(ISERROR(SEARCH("IV",AG7)))</formula>
    </cfRule>
    <cfRule type="containsText" dxfId="126" priority="138" operator="containsText" text="III">
      <formula>NOT(ISERROR(SEARCH("III",AG7)))</formula>
    </cfRule>
    <cfRule type="containsText" dxfId="125" priority="139" operator="containsText" text="II">
      <formula>NOT(ISERROR(SEARCH("II",AG7)))</formula>
    </cfRule>
    <cfRule type="containsText" dxfId="124" priority="140" operator="containsText" text="I">
      <formula>NOT(ISERROR(SEARCH("I",AG7)))</formula>
    </cfRule>
  </conditionalFormatting>
  <conditionalFormatting sqref="AG8">
    <cfRule type="containsText" dxfId="123" priority="129" operator="containsText" text="IV">
      <formula>NOT(ISERROR(SEARCH("IV",AG8)))</formula>
    </cfRule>
    <cfRule type="containsText" dxfId="122" priority="130" operator="containsText" text="III">
      <formula>NOT(ISERROR(SEARCH("III",AG8)))</formula>
    </cfRule>
    <cfRule type="containsText" dxfId="121" priority="131" operator="containsText" text="II">
      <formula>NOT(ISERROR(SEARCH("II",AG8)))</formula>
    </cfRule>
    <cfRule type="containsText" dxfId="120" priority="132" operator="containsText" text="I">
      <formula>NOT(ISERROR(SEARCH("I",AG8)))</formula>
    </cfRule>
  </conditionalFormatting>
  <conditionalFormatting sqref="AG13">
    <cfRule type="containsText" dxfId="119" priority="109" operator="containsText" text="IV">
      <formula>NOT(ISERROR(SEARCH("IV",AG13)))</formula>
    </cfRule>
    <cfRule type="containsText" dxfId="118" priority="110" operator="containsText" text="III">
      <formula>NOT(ISERROR(SEARCH("III",AG13)))</formula>
    </cfRule>
    <cfRule type="containsText" dxfId="117" priority="111" operator="containsText" text="II">
      <formula>NOT(ISERROR(SEARCH("II",AG13)))</formula>
    </cfRule>
    <cfRule type="containsText" dxfId="116" priority="112" operator="containsText" text="I">
      <formula>NOT(ISERROR(SEARCH("I",AG13)))</formula>
    </cfRule>
  </conditionalFormatting>
  <conditionalFormatting sqref="S13">
    <cfRule type="containsText" dxfId="115" priority="121" operator="containsText" text="IV">
      <formula>NOT(ISERROR(SEARCH("IV",S13)))</formula>
    </cfRule>
    <cfRule type="containsText" dxfId="114" priority="122" operator="containsText" text="III">
      <formula>NOT(ISERROR(SEARCH("III",S13)))</formula>
    </cfRule>
    <cfRule type="containsText" dxfId="113" priority="123" operator="containsText" text="II">
      <formula>NOT(ISERROR(SEARCH("II",S13)))</formula>
    </cfRule>
    <cfRule type="containsText" dxfId="112" priority="124" operator="containsText" text="I">
      <formula>NOT(ISERROR(SEARCH("I",S13)))</formula>
    </cfRule>
  </conditionalFormatting>
  <conditionalFormatting sqref="AG14">
    <cfRule type="containsText" dxfId="111" priority="101" operator="containsText" text="IV">
      <formula>NOT(ISERROR(SEARCH("IV",AG14)))</formula>
    </cfRule>
    <cfRule type="containsText" dxfId="110" priority="102" operator="containsText" text="III">
      <formula>NOT(ISERROR(SEARCH("III",AG14)))</formula>
    </cfRule>
    <cfRule type="containsText" dxfId="109" priority="103" operator="containsText" text="II">
      <formula>NOT(ISERROR(SEARCH("II",AG14)))</formula>
    </cfRule>
    <cfRule type="containsText" dxfId="108" priority="104" operator="containsText" text="I">
      <formula>NOT(ISERROR(SEARCH("I",AG14)))</formula>
    </cfRule>
  </conditionalFormatting>
  <conditionalFormatting sqref="S12">
    <cfRule type="containsText" dxfId="107" priority="113" operator="containsText" text="IV">
      <formula>NOT(ISERROR(SEARCH("IV",S12)))</formula>
    </cfRule>
    <cfRule type="containsText" dxfId="106" priority="114" operator="containsText" text="III">
      <formula>NOT(ISERROR(SEARCH("III",S12)))</formula>
    </cfRule>
    <cfRule type="containsText" dxfId="105" priority="115" operator="containsText" text="II">
      <formula>NOT(ISERROR(SEARCH("II",S12)))</formula>
    </cfRule>
    <cfRule type="containsText" dxfId="104" priority="116" operator="containsText" text="I">
      <formula>NOT(ISERROR(SEARCH("I",S12)))</formula>
    </cfRule>
  </conditionalFormatting>
  <conditionalFormatting sqref="S11">
    <cfRule type="containsText" dxfId="103" priority="125" operator="containsText" text="IV">
      <formula>NOT(ISERROR(SEARCH("IV",S11)))</formula>
    </cfRule>
    <cfRule type="containsText" dxfId="102" priority="126" operator="containsText" text="III">
      <formula>NOT(ISERROR(SEARCH("III",S11)))</formula>
    </cfRule>
    <cfRule type="containsText" dxfId="101" priority="127" operator="containsText" text="II">
      <formula>NOT(ISERROR(SEARCH("II",S11)))</formula>
    </cfRule>
    <cfRule type="containsText" dxfId="100" priority="128" operator="containsText" text="I">
      <formula>NOT(ISERROR(SEARCH("I",S11)))</formula>
    </cfRule>
  </conditionalFormatting>
  <conditionalFormatting sqref="S14">
    <cfRule type="containsText" dxfId="99" priority="117" operator="containsText" text="IV">
      <formula>NOT(ISERROR(SEARCH("IV",S14)))</formula>
    </cfRule>
    <cfRule type="containsText" dxfId="98" priority="118" operator="containsText" text="III">
      <formula>NOT(ISERROR(SEARCH("III",S14)))</formula>
    </cfRule>
    <cfRule type="containsText" dxfId="97" priority="119" operator="containsText" text="II">
      <formula>NOT(ISERROR(SEARCH("II",S14)))</formula>
    </cfRule>
    <cfRule type="containsText" dxfId="96" priority="120" operator="containsText" text="I">
      <formula>NOT(ISERROR(SEARCH("I",S14)))</formula>
    </cfRule>
  </conditionalFormatting>
  <conditionalFormatting sqref="AG11">
    <cfRule type="containsText" dxfId="95" priority="105" operator="containsText" text="IV">
      <formula>NOT(ISERROR(SEARCH("IV",AG11)))</formula>
    </cfRule>
    <cfRule type="containsText" dxfId="94" priority="106" operator="containsText" text="III">
      <formula>NOT(ISERROR(SEARCH("III",AG11)))</formula>
    </cfRule>
    <cfRule type="containsText" dxfId="93" priority="107" operator="containsText" text="II">
      <formula>NOT(ISERROR(SEARCH("II",AG11)))</formula>
    </cfRule>
    <cfRule type="containsText" dxfId="92" priority="108" operator="containsText" text="I">
      <formula>NOT(ISERROR(SEARCH("I",AG11)))</formula>
    </cfRule>
  </conditionalFormatting>
  <conditionalFormatting sqref="AG12">
    <cfRule type="containsText" dxfId="91" priority="97" operator="containsText" text="IV">
      <formula>NOT(ISERROR(SEARCH("IV",AG12)))</formula>
    </cfRule>
    <cfRule type="containsText" dxfId="90" priority="98" operator="containsText" text="III">
      <formula>NOT(ISERROR(SEARCH("III",AG12)))</formula>
    </cfRule>
    <cfRule type="containsText" dxfId="89" priority="99" operator="containsText" text="II">
      <formula>NOT(ISERROR(SEARCH("II",AG12)))</formula>
    </cfRule>
    <cfRule type="containsText" dxfId="88" priority="100" operator="containsText" text="I">
      <formula>NOT(ISERROR(SEARCH("I",AG12)))</formula>
    </cfRule>
  </conditionalFormatting>
  <conditionalFormatting sqref="S15">
    <cfRule type="containsText" dxfId="87" priority="41" operator="containsText" text="IV">
      <formula>NOT(ISERROR(SEARCH("IV",S15)))</formula>
    </cfRule>
    <cfRule type="containsText" dxfId="86" priority="42" operator="containsText" text="III">
      <formula>NOT(ISERROR(SEARCH("III",S15)))</formula>
    </cfRule>
    <cfRule type="containsText" dxfId="85" priority="43" operator="containsText" text="II">
      <formula>NOT(ISERROR(SEARCH("II",S15)))</formula>
    </cfRule>
    <cfRule type="containsText" dxfId="84" priority="44" operator="containsText" text="I">
      <formula>NOT(ISERROR(SEARCH("I",S15)))</formula>
    </cfRule>
  </conditionalFormatting>
  <conditionalFormatting sqref="AG15">
    <cfRule type="containsText" dxfId="83" priority="37" operator="containsText" text="IV">
      <formula>NOT(ISERROR(SEARCH("IV",AG15)))</formula>
    </cfRule>
    <cfRule type="containsText" dxfId="82" priority="38" operator="containsText" text="III">
      <formula>NOT(ISERROR(SEARCH("III",AG15)))</formula>
    </cfRule>
    <cfRule type="containsText" dxfId="81" priority="39" operator="containsText" text="II">
      <formula>NOT(ISERROR(SEARCH("II",AG15)))</formula>
    </cfRule>
    <cfRule type="containsText" dxfId="80" priority="40" operator="containsText" text="I">
      <formula>NOT(ISERROR(SEARCH("I",AG15)))</formula>
    </cfRule>
  </conditionalFormatting>
  <conditionalFormatting sqref="S16">
    <cfRule type="containsText" dxfId="79" priority="29" operator="containsText" text="IV">
      <formula>NOT(ISERROR(SEARCH("IV",S16)))</formula>
    </cfRule>
    <cfRule type="containsText" dxfId="78" priority="30" operator="containsText" text="III">
      <formula>NOT(ISERROR(SEARCH("III",S16)))</formula>
    </cfRule>
    <cfRule type="containsText" dxfId="77" priority="31" operator="containsText" text="II">
      <formula>NOT(ISERROR(SEARCH("II",S16)))</formula>
    </cfRule>
    <cfRule type="containsText" dxfId="76" priority="32" operator="containsText" text="I">
      <formula>NOT(ISERROR(SEARCH("I",S16)))</formula>
    </cfRule>
  </conditionalFormatting>
  <conditionalFormatting sqref="AG16">
    <cfRule type="containsText" dxfId="75" priority="25" operator="containsText" text="IV">
      <formula>NOT(ISERROR(SEARCH("IV",AG16)))</formula>
    </cfRule>
    <cfRule type="containsText" dxfId="74" priority="26" operator="containsText" text="III">
      <formula>NOT(ISERROR(SEARCH("III",AG16)))</formula>
    </cfRule>
    <cfRule type="containsText" dxfId="73" priority="27" operator="containsText" text="II">
      <formula>NOT(ISERROR(SEARCH("II",AG16)))</formula>
    </cfRule>
    <cfRule type="containsText" dxfId="72" priority="28" operator="containsText" text="I">
      <formula>NOT(ISERROR(SEARCH("I",AG16)))</formula>
    </cfRule>
  </conditionalFormatting>
  <conditionalFormatting sqref="AG17:AG18 S17:S18">
    <cfRule type="containsText" dxfId="71" priority="9" operator="containsText" text="IV">
      <formula>NOT(ISERROR(SEARCH("IV",S17)))</formula>
    </cfRule>
    <cfRule type="containsText" dxfId="70" priority="10" operator="containsText" text="III">
      <formula>NOT(ISERROR(SEARCH("III",S17)))</formula>
    </cfRule>
    <cfRule type="containsText" dxfId="69" priority="11" operator="containsText" text="II">
      <formula>NOT(ISERROR(SEARCH("II",S17)))</formula>
    </cfRule>
    <cfRule type="containsText" dxfId="68" priority="12" operator="containsText" text="I">
      <formula>NOT(ISERROR(SEARCH("I",S17)))</formula>
    </cfRule>
  </conditionalFormatting>
  <dataValidations count="9">
    <dataValidation type="list" allowBlank="1" showInputMessage="1" showErrorMessage="1" sqref="AC1 AC5:AC6 AC20:AC1048576">
      <formula1>$D$3:$D$5</formula1>
    </dataValidation>
    <dataValidation type="list" allowBlank="1" showInputMessage="1" showErrorMessage="1" sqref="AG1 AG5:AG6 AG10 AB20:AB1048576 AG12 AG8 N1 N5:N6 AB5:AB6 N20:N1048576 AG14:AG1048576">
      <formula1>#REF!</formula1>
    </dataValidation>
    <dataValidation type="list" allowBlank="1" showInputMessage="1" showErrorMessage="1" sqref="AA20:AA1048576 M1 M5:M6 AA5:AA6 M20:M1048576">
      <formula1>$D$4:$D$6</formula1>
    </dataValidation>
    <dataValidation type="list" allowBlank="1" showInputMessage="1" showErrorMessage="1" sqref="AG13 AG9 AG11 AG7">
      <formula1>$F$9:$F$14</formula1>
    </dataValidation>
    <dataValidation type="list" allowBlank="1" showInputMessage="1" showErrorMessage="1" sqref="AE20:AE1048576 Q1 AE5:AE6 Q5:Q6 Q20:Q1048576">
      <formula1>$D$12:$D$14</formula1>
    </dataValidation>
    <dataValidation type="list" allowBlank="1" showInputMessage="1" showErrorMessage="1" sqref="M7:M14 AA7:AA14">
      <formula1>$B$4:$B$7</formula1>
    </dataValidation>
    <dataValidation type="list" allowBlank="1" showInputMessage="1" showErrorMessage="1" sqref="AB8 N7:N14 AB12 AB14 AB10">
      <formula1>$B$11:$B$14</formula1>
    </dataValidation>
    <dataValidation type="list" allowBlank="1" showInputMessage="1" showErrorMessage="1" sqref="AB7 AB9 AB13 AB11">
      <formula1>$F$14:$F$16</formula1>
    </dataValidation>
    <dataValidation type="list" allowBlank="1" showInputMessage="1" showErrorMessage="1" sqref="AE7:AE14 Q7:Q14">
      <formula1>$B$17:$B$18</formula1>
    </dataValidation>
  </dataValidations>
  <printOptions horizontalCentered="1"/>
  <pageMargins left="0" right="0" top="0" bottom="0" header="0" footer="0"/>
  <pageSetup paperSize="5" scale="39" fitToHeight="2" orientation="landscape" r:id="rId1"/>
  <rowBreaks count="1" manualBreakCount="1">
    <brk id="14" min="1" max="3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CAMBIOS!$B$5:$B$8</xm:f>
          </x14:formula1>
          <xm:sqref>AA1 AA15:AA19 M15:M19</xm:sqref>
        </x14:dataValidation>
        <x14:dataValidation type="list" allowBlank="1" showInputMessage="1" showErrorMessage="1">
          <x14:formula1>
            <xm:f>CAMBIOS!$B$12:$B$15</xm:f>
          </x14:formula1>
          <xm:sqref>AB1 AB15:AB19 N15:N19</xm:sqref>
        </x14:dataValidation>
        <x14:dataValidation type="list" allowBlank="1" showInputMessage="1" showErrorMessage="1">
          <x14:formula1>
            <xm:f>CAMBIOS!$B$19:$B$22</xm:f>
          </x14:formula1>
          <xm:sqref>AE1 AE15:AE19 Q15:Q19</xm:sqref>
        </x14:dataValidation>
        <x14:dataValidation type="list" allowBlank="1" showInputMessage="1" showErrorMessage="1">
          <x14:formula1>
            <xm:f>CAMBIOS!$D$5:$D$58</xm:f>
          </x14:formula1>
          <xm:sqref>G5:G1048576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C2:AI63"/>
  <sheetViews>
    <sheetView zoomScale="40" zoomScaleNormal="40" zoomScaleSheetLayoutView="50" zoomScalePageLayoutView="80" workbookViewId="0">
      <selection activeCell="D7" sqref="D7:D15"/>
    </sheetView>
  </sheetViews>
  <sheetFormatPr baseColWidth="10" defaultColWidth="10.85546875" defaultRowHeight="16.5" x14ac:dyDescent="0.25"/>
  <cols>
    <col min="1" max="1" width="10.85546875" style="46"/>
    <col min="2" max="2" width="2.28515625" style="46" customWidth="1"/>
    <col min="3" max="3" width="11.28515625" style="46" customWidth="1"/>
    <col min="4" max="4" width="10.140625" style="46" customWidth="1"/>
    <col min="5" max="5" width="11.85546875" style="46" customWidth="1"/>
    <col min="6" max="6" width="9" style="46" customWidth="1"/>
    <col min="7" max="7" width="21.140625" style="59" customWidth="1"/>
    <col min="8" max="8" width="26.28515625" style="46" customWidth="1"/>
    <col min="9" max="9" width="19.140625" style="46" customWidth="1"/>
    <col min="10" max="12" width="13.85546875" style="46" customWidth="1"/>
    <col min="13" max="13" width="9" style="57" customWidth="1"/>
    <col min="14" max="15" width="9" style="46" customWidth="1"/>
    <col min="16" max="19" width="10.85546875" style="46"/>
    <col min="20" max="20" width="10.7109375" style="46" customWidth="1"/>
    <col min="21" max="21" width="17" style="46" customWidth="1"/>
    <col min="22" max="24" width="8.5703125" style="46" customWidth="1"/>
    <col min="25" max="25" width="57.85546875" style="46" customWidth="1"/>
    <col min="26" max="26" width="19" style="46" customWidth="1"/>
    <col min="27" max="27" width="8.28515625" style="57" customWidth="1"/>
    <col min="28" max="33" width="8.28515625" style="46" customWidth="1"/>
    <col min="34" max="34" width="9.28515625" style="46" customWidth="1"/>
    <col min="35" max="35" width="30.140625" style="46" customWidth="1"/>
    <col min="36" max="36" width="2.42578125" style="46" customWidth="1"/>
    <col min="37" max="16384" width="10.85546875" style="46"/>
  </cols>
  <sheetData>
    <row r="2" spans="3:35" ht="30" customHeight="1" x14ac:dyDescent="0.25">
      <c r="C2" s="169"/>
      <c r="D2" s="169"/>
      <c r="E2" s="169"/>
      <c r="F2" s="171" t="s">
        <v>45</v>
      </c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52"/>
    </row>
    <row r="3" spans="3:35" ht="30" customHeight="1" x14ac:dyDescent="0.25">
      <c r="C3" s="169"/>
      <c r="D3" s="169"/>
      <c r="E3" s="169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52"/>
    </row>
    <row r="4" spans="3:35" ht="30" customHeight="1" x14ac:dyDescent="0.25">
      <c r="C4" s="169"/>
      <c r="D4" s="169"/>
      <c r="E4" s="169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52"/>
    </row>
    <row r="5" spans="3:35" ht="46.5" customHeight="1" x14ac:dyDescent="0.25">
      <c r="C5" s="153" t="s">
        <v>78</v>
      </c>
      <c r="D5" s="153" t="s">
        <v>21</v>
      </c>
      <c r="E5" s="153" t="s">
        <v>22</v>
      </c>
      <c r="F5" s="153" t="s">
        <v>114</v>
      </c>
      <c r="G5" s="157" t="s">
        <v>23</v>
      </c>
      <c r="H5" s="157"/>
      <c r="I5" s="160" t="s">
        <v>26</v>
      </c>
      <c r="J5" s="157" t="s">
        <v>24</v>
      </c>
      <c r="K5" s="157"/>
      <c r="L5" s="157"/>
      <c r="M5" s="157" t="s">
        <v>25</v>
      </c>
      <c r="N5" s="157"/>
      <c r="O5" s="157"/>
      <c r="P5" s="157"/>
      <c r="Q5" s="157"/>
      <c r="R5" s="157"/>
      <c r="S5" s="157"/>
      <c r="T5" s="160" t="s">
        <v>11</v>
      </c>
      <c r="U5" s="47" t="s">
        <v>13</v>
      </c>
      <c r="V5" s="154" t="s">
        <v>15</v>
      </c>
      <c r="W5" s="154"/>
      <c r="X5" s="154"/>
      <c r="Y5" s="154"/>
      <c r="Z5" s="154"/>
      <c r="AA5" s="157" t="s">
        <v>43</v>
      </c>
      <c r="AB5" s="157"/>
      <c r="AC5" s="157"/>
      <c r="AD5" s="157"/>
      <c r="AE5" s="157"/>
      <c r="AF5" s="157"/>
      <c r="AG5" s="157"/>
      <c r="AH5" s="48" t="s">
        <v>11</v>
      </c>
      <c r="AI5" s="188" t="s">
        <v>44</v>
      </c>
    </row>
    <row r="6" spans="3:35" ht="103.5" x14ac:dyDescent="0.25">
      <c r="C6" s="153"/>
      <c r="D6" s="153"/>
      <c r="E6" s="153"/>
      <c r="F6" s="153"/>
      <c r="G6" s="49" t="s">
        <v>1</v>
      </c>
      <c r="H6" s="48" t="s">
        <v>0</v>
      </c>
      <c r="I6" s="160"/>
      <c r="J6" s="50" t="s">
        <v>2</v>
      </c>
      <c r="K6" s="50" t="s">
        <v>3</v>
      </c>
      <c r="L6" s="50" t="s">
        <v>4</v>
      </c>
      <c r="M6" s="51" t="s">
        <v>5</v>
      </c>
      <c r="N6" s="51" t="s">
        <v>6</v>
      </c>
      <c r="O6" s="50" t="s">
        <v>28</v>
      </c>
      <c r="P6" s="50" t="s">
        <v>7</v>
      </c>
      <c r="Q6" s="50" t="s">
        <v>8</v>
      </c>
      <c r="R6" s="50" t="s">
        <v>9</v>
      </c>
      <c r="S6" s="50" t="s">
        <v>10</v>
      </c>
      <c r="T6" s="160"/>
      <c r="U6" s="52" t="s">
        <v>14</v>
      </c>
      <c r="V6" s="53" t="s">
        <v>16</v>
      </c>
      <c r="W6" s="53" t="s">
        <v>17</v>
      </c>
      <c r="X6" s="53" t="s">
        <v>18</v>
      </c>
      <c r="Y6" s="53" t="s">
        <v>19</v>
      </c>
      <c r="Z6" s="54" t="s">
        <v>20</v>
      </c>
      <c r="AA6" s="51" t="s">
        <v>5</v>
      </c>
      <c r="AB6" s="50" t="s">
        <v>6</v>
      </c>
      <c r="AC6" s="50" t="s">
        <v>28</v>
      </c>
      <c r="AD6" s="50" t="s">
        <v>7</v>
      </c>
      <c r="AE6" s="50" t="s">
        <v>8</v>
      </c>
      <c r="AF6" s="50" t="s">
        <v>9</v>
      </c>
      <c r="AG6" s="50" t="s">
        <v>10</v>
      </c>
      <c r="AH6" s="50" t="s">
        <v>12</v>
      </c>
      <c r="AI6" s="188"/>
    </row>
    <row r="7" spans="3:35" s="55" customFormat="1" ht="125.25" customHeight="1" x14ac:dyDescent="0.25">
      <c r="C7" s="216" t="s">
        <v>224</v>
      </c>
      <c r="D7" s="216" t="s">
        <v>277</v>
      </c>
      <c r="E7" s="214" t="s">
        <v>160</v>
      </c>
      <c r="F7" s="173" t="s">
        <v>29</v>
      </c>
      <c r="G7" s="39" t="s">
        <v>70</v>
      </c>
      <c r="H7" s="39" t="s">
        <v>166</v>
      </c>
      <c r="I7" s="93" t="s">
        <v>175</v>
      </c>
      <c r="J7" s="40" t="s">
        <v>27</v>
      </c>
      <c r="K7" s="40" t="s">
        <v>27</v>
      </c>
      <c r="L7" s="40" t="s">
        <v>27</v>
      </c>
      <c r="M7" s="93">
        <v>2</v>
      </c>
      <c r="N7" s="93">
        <v>2</v>
      </c>
      <c r="O7" s="93">
        <f t="shared" ref="O7:O15" si="0">M7*N7</f>
        <v>4</v>
      </c>
      <c r="P7" s="93" t="str">
        <f>IF(AND(O7&gt;=24,O7&lt;=40),"Muy Alto",IF(AND(20&gt;=O7,10&lt;=O7),"Alto",IF(AND(8&gt;=O7,6&lt;=O7),"Medio",IF(O7&lt;=4,"Bajo","-"))))</f>
        <v>Bajo</v>
      </c>
      <c r="Q7" s="93">
        <v>60</v>
      </c>
      <c r="R7" s="93">
        <f t="shared" ref="R7:R15" si="1">O7*Q7</f>
        <v>240</v>
      </c>
      <c r="S7" s="93" t="str">
        <f t="shared" ref="S7:S15" si="2">IF(AND(R7&gt;=600,R7&lt;=4000),"I",IF(AND(500&gt;=R7,150&lt;=R7),"II",IF(AND(120&gt;=R7,40&lt;=R7),"III",IF(R7&lt;=20,"IV","-"))))</f>
        <v>II</v>
      </c>
      <c r="T7" s="93" t="str">
        <f t="shared" ref="T7:T15" si="3">IF(R7&gt;=360,"No Aceptable","Aceptable")</f>
        <v>Aceptable</v>
      </c>
      <c r="U7" s="93">
        <v>240</v>
      </c>
      <c r="V7" s="43" t="s">
        <v>161</v>
      </c>
      <c r="W7" s="43" t="s">
        <v>161</v>
      </c>
      <c r="X7" s="43" t="s">
        <v>161</v>
      </c>
      <c r="Y7" s="60" t="s">
        <v>178</v>
      </c>
      <c r="Z7" s="43" t="s">
        <v>177</v>
      </c>
      <c r="AA7" s="93">
        <v>6</v>
      </c>
      <c r="AB7" s="93">
        <v>2</v>
      </c>
      <c r="AC7" s="93">
        <f t="shared" ref="AC7:AC15" si="4">AA7*AB7</f>
        <v>12</v>
      </c>
      <c r="AD7" s="93" t="str">
        <f t="shared" ref="AD7:AD15" si="5">IF(AND(AC7&gt;=24,AC7&lt;=40),"Muy Alto",IF(AND(20&gt;=AC7,10&lt;=AC7),"Alto",IF(AND(8&gt;=AC7,6&lt;=AC7),"Medio",IF(AC7&lt;=4,"Bajo","-"))))</f>
        <v>Alto</v>
      </c>
      <c r="AE7" s="93">
        <v>10</v>
      </c>
      <c r="AF7" s="93">
        <f>AC7*AE7</f>
        <v>120</v>
      </c>
      <c r="AG7" s="93" t="str">
        <f t="shared" ref="AG7:AG15" si="6">IF(AND(AF7&gt;=600,AF7&lt;=4000),"I",IF(AND(500&gt;=AF7,150&lt;=AF7),"II",IF(AND(120&gt;=AF7,40&lt;=AF7),"III",IF(AF7&lt;=20,"IV","-"))))</f>
        <v>III</v>
      </c>
      <c r="AH7" s="44" t="str">
        <f t="shared" ref="AH7:AH15" si="7">IF(AF7&gt;=360,"No Aceptable","Aceptable")</f>
        <v>Aceptable</v>
      </c>
      <c r="AI7" s="191" t="s">
        <v>180</v>
      </c>
    </row>
    <row r="8" spans="3:35" s="55" customFormat="1" ht="125.25" customHeight="1" x14ac:dyDescent="0.25">
      <c r="C8" s="216"/>
      <c r="D8" s="216"/>
      <c r="E8" s="214"/>
      <c r="F8" s="173"/>
      <c r="G8" s="39" t="s">
        <v>172</v>
      </c>
      <c r="H8" s="39" t="s">
        <v>170</v>
      </c>
      <c r="I8" s="93" t="s">
        <v>171</v>
      </c>
      <c r="J8" s="40" t="s">
        <v>27</v>
      </c>
      <c r="K8" s="40" t="s">
        <v>27</v>
      </c>
      <c r="L8" s="40" t="s">
        <v>27</v>
      </c>
      <c r="M8" s="93">
        <v>2</v>
      </c>
      <c r="N8" s="93">
        <v>2</v>
      </c>
      <c r="O8" s="93">
        <f>M8*N8</f>
        <v>4</v>
      </c>
      <c r="P8" s="93" t="str">
        <f>IF(AND(O8&gt;=24,O8&lt;=40),"Muy Alto",IF(AND(20&gt;=O8,10&lt;=O8),"Alto",IF(AND(8&gt;=O8,6&lt;=O8),"Medio",IF(O8&lt;=4,"Bajo","-"))))</f>
        <v>Bajo</v>
      </c>
      <c r="Q8" s="93">
        <v>25</v>
      </c>
      <c r="R8" s="93">
        <f t="shared" si="1"/>
        <v>100</v>
      </c>
      <c r="S8" s="93" t="str">
        <f t="shared" si="2"/>
        <v>III</v>
      </c>
      <c r="T8" s="93" t="str">
        <f t="shared" si="3"/>
        <v>Aceptable</v>
      </c>
      <c r="U8" s="93">
        <v>7</v>
      </c>
      <c r="V8" s="43" t="s">
        <v>161</v>
      </c>
      <c r="W8" s="43" t="s">
        <v>161</v>
      </c>
      <c r="X8" s="43" t="s">
        <v>161</v>
      </c>
      <c r="Y8" s="60" t="s">
        <v>331</v>
      </c>
      <c r="Z8" s="43" t="s">
        <v>176</v>
      </c>
      <c r="AA8" s="93">
        <v>6</v>
      </c>
      <c r="AB8" s="93">
        <v>2</v>
      </c>
      <c r="AC8" s="93">
        <f t="shared" si="4"/>
        <v>12</v>
      </c>
      <c r="AD8" s="93" t="str">
        <f t="shared" si="5"/>
        <v>Alto</v>
      </c>
      <c r="AE8" s="93">
        <v>10</v>
      </c>
      <c r="AF8" s="93">
        <f t="shared" ref="AF8:AF15" si="8">AC8*AE8</f>
        <v>120</v>
      </c>
      <c r="AG8" s="93" t="str">
        <f t="shared" si="6"/>
        <v>III</v>
      </c>
      <c r="AH8" s="44" t="str">
        <f t="shared" si="7"/>
        <v>Aceptable</v>
      </c>
      <c r="AI8" s="191"/>
    </row>
    <row r="9" spans="3:35" s="55" customFormat="1" ht="125.25" customHeight="1" x14ac:dyDescent="0.25">
      <c r="C9" s="216"/>
      <c r="D9" s="216"/>
      <c r="E9" s="214"/>
      <c r="F9" s="173"/>
      <c r="G9" s="39" t="s">
        <v>68</v>
      </c>
      <c r="H9" s="39" t="s">
        <v>278</v>
      </c>
      <c r="I9" s="61" t="s">
        <v>240</v>
      </c>
      <c r="J9" s="40" t="s">
        <v>27</v>
      </c>
      <c r="K9" s="40" t="s">
        <v>27</v>
      </c>
      <c r="L9" s="40" t="s">
        <v>27</v>
      </c>
      <c r="M9" s="93">
        <v>2</v>
      </c>
      <c r="N9" s="93">
        <v>4</v>
      </c>
      <c r="O9" s="93">
        <f>M9*N9</f>
        <v>8</v>
      </c>
      <c r="P9" s="93" t="str">
        <f>IF(AND(O9&gt;=24,O9&lt;=40),"Muy Alto",IF(AND(20&gt;=O9,10&lt;=O9),"Alto",IF(AND(8&gt;=O9,6&lt;=O9),"Medio",IF(O9&lt;=4,"Bajo","-"))))</f>
        <v>Medio</v>
      </c>
      <c r="Q9" s="93">
        <v>10</v>
      </c>
      <c r="R9" s="93">
        <f t="shared" si="1"/>
        <v>80</v>
      </c>
      <c r="S9" s="93" t="str">
        <f t="shared" si="2"/>
        <v>III</v>
      </c>
      <c r="T9" s="93" t="str">
        <f t="shared" si="3"/>
        <v>Aceptable</v>
      </c>
      <c r="U9" s="93">
        <v>4</v>
      </c>
      <c r="V9" s="43" t="s">
        <v>161</v>
      </c>
      <c r="W9" s="43" t="s">
        <v>161</v>
      </c>
      <c r="X9" s="43" t="s">
        <v>161</v>
      </c>
      <c r="Y9" s="60" t="s">
        <v>279</v>
      </c>
      <c r="Z9" s="43"/>
      <c r="AA9" s="93">
        <v>6</v>
      </c>
      <c r="AB9" s="93">
        <v>2</v>
      </c>
      <c r="AC9" s="93">
        <f>AA9*AB9</f>
        <v>12</v>
      </c>
      <c r="AD9" s="93" t="str">
        <f>IF(AND(AC9&gt;=24,AC9&lt;=40),"Muy Alto",IF(AND(20&gt;=AC9,10&lt;=AC9),"Alto",IF(AND(8&gt;=AC9,6&lt;=AC9),"Medio",IF(AC9&lt;=4,"Bajo","-"))))</f>
        <v>Alto</v>
      </c>
      <c r="AE9" s="93">
        <v>10</v>
      </c>
      <c r="AF9" s="93">
        <f>AC9*AE9</f>
        <v>120</v>
      </c>
      <c r="AG9" s="93" t="str">
        <f t="shared" si="6"/>
        <v>III</v>
      </c>
      <c r="AH9" s="44"/>
      <c r="AI9" s="61" t="s">
        <v>281</v>
      </c>
    </row>
    <row r="10" spans="3:35" s="55" customFormat="1" ht="125.25" customHeight="1" x14ac:dyDescent="0.25">
      <c r="C10" s="216"/>
      <c r="D10" s="216"/>
      <c r="E10" s="214"/>
      <c r="F10" s="173"/>
      <c r="G10" s="39" t="s">
        <v>66</v>
      </c>
      <c r="H10" s="39" t="s">
        <v>168</v>
      </c>
      <c r="I10" s="93" t="s">
        <v>169</v>
      </c>
      <c r="J10" s="40" t="s">
        <v>27</v>
      </c>
      <c r="K10" s="40" t="s">
        <v>27</v>
      </c>
      <c r="L10" s="40" t="s">
        <v>27</v>
      </c>
      <c r="M10" s="93">
        <v>2</v>
      </c>
      <c r="N10" s="93">
        <v>2</v>
      </c>
      <c r="O10" s="93">
        <f t="shared" si="0"/>
        <v>4</v>
      </c>
      <c r="P10" s="93" t="str">
        <f t="shared" ref="P10:P15" si="9">IF(AND(O10&gt;=24,O10&lt;=40),"Muy Alto",IF(AND(20&gt;=O10,10&lt;=O10),"Alto",IF(AND(8&gt;=O10,6&lt;=O10),"Medio",IF(O10&lt;=4,"Bajo","-"))))</f>
        <v>Bajo</v>
      </c>
      <c r="Q10" s="93">
        <v>25</v>
      </c>
      <c r="R10" s="93">
        <f t="shared" si="1"/>
        <v>100</v>
      </c>
      <c r="S10" s="93" t="str">
        <f t="shared" si="2"/>
        <v>III</v>
      </c>
      <c r="T10" s="93" t="str">
        <f t="shared" si="3"/>
        <v>Aceptable</v>
      </c>
      <c r="U10" s="93">
        <v>4</v>
      </c>
      <c r="V10" s="43" t="s">
        <v>161</v>
      </c>
      <c r="W10" s="43" t="s">
        <v>161</v>
      </c>
      <c r="X10" s="43" t="s">
        <v>161</v>
      </c>
      <c r="Y10" s="60" t="s">
        <v>280</v>
      </c>
      <c r="Z10" s="43"/>
      <c r="AA10" s="93">
        <v>6</v>
      </c>
      <c r="AB10" s="93">
        <v>2</v>
      </c>
      <c r="AC10" s="93">
        <f t="shared" si="4"/>
        <v>12</v>
      </c>
      <c r="AD10" s="93" t="str">
        <f t="shared" si="5"/>
        <v>Alto</v>
      </c>
      <c r="AE10" s="93">
        <v>10</v>
      </c>
      <c r="AF10" s="93">
        <f t="shared" si="8"/>
        <v>120</v>
      </c>
      <c r="AG10" s="93" t="str">
        <f t="shared" si="6"/>
        <v>III</v>
      </c>
      <c r="AH10" s="44" t="str">
        <f t="shared" si="7"/>
        <v>Aceptable</v>
      </c>
      <c r="AI10" s="61"/>
    </row>
    <row r="11" spans="3:35" s="55" customFormat="1" ht="136.5" customHeight="1" x14ac:dyDescent="0.25">
      <c r="C11" s="216"/>
      <c r="D11" s="216"/>
      <c r="E11" s="214"/>
      <c r="F11" s="90" t="s">
        <v>29</v>
      </c>
      <c r="G11" s="39" t="s">
        <v>68</v>
      </c>
      <c r="H11" s="39" t="s">
        <v>239</v>
      </c>
      <c r="I11" s="61" t="s">
        <v>240</v>
      </c>
      <c r="J11" s="40" t="s">
        <v>27</v>
      </c>
      <c r="K11" s="40" t="s">
        <v>241</v>
      </c>
      <c r="L11" s="40" t="s">
        <v>242</v>
      </c>
      <c r="M11" s="93">
        <v>2</v>
      </c>
      <c r="N11" s="93">
        <v>1</v>
      </c>
      <c r="O11" s="93">
        <f t="shared" si="0"/>
        <v>2</v>
      </c>
      <c r="P11" s="93" t="str">
        <f t="shared" si="9"/>
        <v>Bajo</v>
      </c>
      <c r="Q11" s="93">
        <v>60</v>
      </c>
      <c r="R11" s="93">
        <f t="shared" si="1"/>
        <v>120</v>
      </c>
      <c r="S11" s="93" t="str">
        <f t="shared" si="2"/>
        <v>III</v>
      </c>
      <c r="T11" s="93" t="str">
        <f t="shared" si="3"/>
        <v>Aceptable</v>
      </c>
      <c r="U11" s="93">
        <v>4</v>
      </c>
      <c r="V11" s="43" t="s">
        <v>161</v>
      </c>
      <c r="W11" s="43" t="s">
        <v>161</v>
      </c>
      <c r="X11" s="43" t="s">
        <v>161</v>
      </c>
      <c r="Y11" s="60" t="s">
        <v>243</v>
      </c>
      <c r="Z11" s="43"/>
      <c r="AA11" s="93">
        <v>2</v>
      </c>
      <c r="AB11" s="93">
        <v>1</v>
      </c>
      <c r="AC11" s="93">
        <f t="shared" si="4"/>
        <v>2</v>
      </c>
      <c r="AD11" s="93" t="str">
        <f t="shared" si="5"/>
        <v>Bajo</v>
      </c>
      <c r="AE11" s="93">
        <v>25</v>
      </c>
      <c r="AF11" s="93">
        <f t="shared" si="8"/>
        <v>50</v>
      </c>
      <c r="AG11" s="93" t="str">
        <f t="shared" si="6"/>
        <v>III</v>
      </c>
      <c r="AH11" s="44" t="str">
        <f t="shared" si="7"/>
        <v>Aceptable</v>
      </c>
      <c r="AI11" s="93"/>
    </row>
    <row r="12" spans="3:35" s="55" customFormat="1" ht="125.25" customHeight="1" x14ac:dyDescent="0.25">
      <c r="C12" s="216"/>
      <c r="D12" s="216"/>
      <c r="E12" s="215" t="s">
        <v>162</v>
      </c>
      <c r="F12" s="90" t="s">
        <v>29</v>
      </c>
      <c r="G12" s="39" t="s">
        <v>172</v>
      </c>
      <c r="H12" s="93" t="s">
        <v>173</v>
      </c>
      <c r="I12" s="93" t="s">
        <v>174</v>
      </c>
      <c r="J12" s="40" t="s">
        <v>27</v>
      </c>
      <c r="K12" s="40" t="s">
        <v>27</v>
      </c>
      <c r="L12" s="40" t="s">
        <v>27</v>
      </c>
      <c r="M12" s="93">
        <v>2</v>
      </c>
      <c r="N12" s="93">
        <v>2</v>
      </c>
      <c r="O12" s="93">
        <f t="shared" si="0"/>
        <v>4</v>
      </c>
      <c r="P12" s="93" t="str">
        <f t="shared" si="9"/>
        <v>Bajo</v>
      </c>
      <c r="Q12" s="93">
        <v>60</v>
      </c>
      <c r="R12" s="93">
        <f t="shared" si="1"/>
        <v>240</v>
      </c>
      <c r="S12" s="93" t="str">
        <f t="shared" si="2"/>
        <v>II</v>
      </c>
      <c r="T12" s="93" t="str">
        <f t="shared" si="3"/>
        <v>Aceptable</v>
      </c>
      <c r="U12" s="93">
        <v>4</v>
      </c>
      <c r="V12" s="43" t="s">
        <v>161</v>
      </c>
      <c r="W12" s="43" t="s">
        <v>161</v>
      </c>
      <c r="X12" s="43" t="s">
        <v>161</v>
      </c>
      <c r="Y12" s="60" t="s">
        <v>332</v>
      </c>
      <c r="Z12" s="43" t="s">
        <v>176</v>
      </c>
      <c r="AA12" s="93">
        <v>6</v>
      </c>
      <c r="AB12" s="93">
        <v>2</v>
      </c>
      <c r="AC12" s="93">
        <f t="shared" si="4"/>
        <v>12</v>
      </c>
      <c r="AD12" s="93" t="str">
        <f t="shared" si="5"/>
        <v>Alto</v>
      </c>
      <c r="AE12" s="93">
        <v>10</v>
      </c>
      <c r="AF12" s="93">
        <f t="shared" si="8"/>
        <v>120</v>
      </c>
      <c r="AG12" s="93" t="str">
        <f t="shared" si="6"/>
        <v>III</v>
      </c>
      <c r="AH12" s="44" t="str">
        <f t="shared" si="7"/>
        <v>Aceptable</v>
      </c>
      <c r="AI12" s="93" t="s">
        <v>179</v>
      </c>
    </row>
    <row r="13" spans="3:35" s="55" customFormat="1" ht="125.25" customHeight="1" x14ac:dyDescent="0.25">
      <c r="C13" s="216"/>
      <c r="D13" s="216"/>
      <c r="E13" s="215"/>
      <c r="F13" s="90" t="s">
        <v>29</v>
      </c>
      <c r="G13" s="39" t="s">
        <v>172</v>
      </c>
      <c r="H13" s="93" t="s">
        <v>249</v>
      </c>
      <c r="I13" s="93" t="s">
        <v>159</v>
      </c>
      <c r="J13" s="40" t="s">
        <v>27</v>
      </c>
      <c r="K13" s="40" t="s">
        <v>27</v>
      </c>
      <c r="L13" s="40" t="s">
        <v>27</v>
      </c>
      <c r="M13" s="93">
        <v>2</v>
      </c>
      <c r="N13" s="93">
        <v>2</v>
      </c>
      <c r="O13" s="93">
        <f>M13*N13</f>
        <v>4</v>
      </c>
      <c r="P13" s="93" t="str">
        <f>IF(AND(O13&gt;=24,O13&lt;=40),"Muy Alto",IF(AND(20&gt;=O13,10&lt;=O13),"Alto",IF(AND(8&gt;=O13,6&lt;=O13),"Medio",IF(O13&lt;=4,"Bajo","-"))))</f>
        <v>Bajo</v>
      </c>
      <c r="Q13" s="93">
        <v>60</v>
      </c>
      <c r="R13" s="93">
        <f t="shared" si="1"/>
        <v>240</v>
      </c>
      <c r="S13" s="93" t="str">
        <f>IF(AND(R13&gt;=600,R13&lt;=4000),"I",IF(AND(500&gt;=R13,150&lt;=R13),"II",IF(AND(120&gt;=R13,40&lt;=R13),"III",IF(R13&lt;=20,"IV","-"))))</f>
        <v>II</v>
      </c>
      <c r="T13" s="93" t="str">
        <f t="shared" si="3"/>
        <v>Aceptable</v>
      </c>
      <c r="U13" s="93">
        <v>240</v>
      </c>
      <c r="V13" s="43" t="s">
        <v>161</v>
      </c>
      <c r="W13" s="43" t="s">
        <v>161</v>
      </c>
      <c r="X13" s="43" t="s">
        <v>161</v>
      </c>
      <c r="Y13" s="60" t="s">
        <v>272</v>
      </c>
      <c r="Z13" s="43" t="s">
        <v>176</v>
      </c>
      <c r="AA13" s="93">
        <v>2</v>
      </c>
      <c r="AB13" s="93">
        <v>2</v>
      </c>
      <c r="AC13" s="93">
        <f>AA13*AB13</f>
        <v>4</v>
      </c>
      <c r="AD13" s="93" t="str">
        <f>IF(AND(AC13&gt;=24,AC13&lt;=40),"Muy Alto",IF(AND(20&gt;=AC13,10&lt;=AC13),"Alto",IF(AND(8&gt;=AC13,6&lt;=AC13),"Medio",IF(AC13&lt;=4,"Bajo","-"))))</f>
        <v>Bajo</v>
      </c>
      <c r="AE13" s="93">
        <v>25</v>
      </c>
      <c r="AF13" s="93">
        <f>AC13*AE13</f>
        <v>100</v>
      </c>
      <c r="AG13" s="93" t="str">
        <f>IF(AND(AF13&gt;=600,AF13&lt;=4000),"I",IF(AND(500&gt;=AF13,150&lt;=AF13),"II",IF(AND(120&gt;=AF13,40&lt;=AF13),"III",IF(AF13&lt;=20,"IV","-"))))</f>
        <v>III</v>
      </c>
      <c r="AH13" s="44" t="str">
        <f>IF(AF13&gt;=360,"No Aceptable","Aceptable")</f>
        <v>Aceptable</v>
      </c>
      <c r="AI13" s="93" t="s">
        <v>273</v>
      </c>
    </row>
    <row r="14" spans="3:35" s="55" customFormat="1" ht="145.5" customHeight="1" x14ac:dyDescent="0.25">
      <c r="C14" s="216"/>
      <c r="D14" s="216"/>
      <c r="E14" s="117" t="s">
        <v>164</v>
      </c>
      <c r="F14" s="90" t="s">
        <v>163</v>
      </c>
      <c r="G14" s="56" t="s">
        <v>91</v>
      </c>
      <c r="H14" s="93" t="s">
        <v>167</v>
      </c>
      <c r="I14" s="93" t="s">
        <v>165</v>
      </c>
      <c r="J14" s="40" t="s">
        <v>27</v>
      </c>
      <c r="K14" s="40" t="s">
        <v>27</v>
      </c>
      <c r="L14" s="40" t="s">
        <v>27</v>
      </c>
      <c r="M14" s="93">
        <v>2</v>
      </c>
      <c r="N14" s="93">
        <v>2</v>
      </c>
      <c r="O14" s="93">
        <f t="shared" si="0"/>
        <v>4</v>
      </c>
      <c r="P14" s="93" t="str">
        <f t="shared" si="9"/>
        <v>Bajo</v>
      </c>
      <c r="Q14" s="93">
        <v>60</v>
      </c>
      <c r="R14" s="93">
        <f t="shared" si="1"/>
        <v>240</v>
      </c>
      <c r="S14" s="93" t="str">
        <f t="shared" si="2"/>
        <v>II</v>
      </c>
      <c r="T14" s="93" t="str">
        <f t="shared" si="3"/>
        <v>Aceptable</v>
      </c>
      <c r="U14" s="93">
        <v>240</v>
      </c>
      <c r="V14" s="43" t="s">
        <v>161</v>
      </c>
      <c r="W14" s="43" t="s">
        <v>161</v>
      </c>
      <c r="X14" s="43" t="s">
        <v>161</v>
      </c>
      <c r="Y14" s="60" t="s">
        <v>234</v>
      </c>
      <c r="Z14" s="43" t="s">
        <v>176</v>
      </c>
      <c r="AA14" s="93">
        <v>2</v>
      </c>
      <c r="AB14" s="93">
        <v>2</v>
      </c>
      <c r="AC14" s="93">
        <f t="shared" si="4"/>
        <v>4</v>
      </c>
      <c r="AD14" s="93" t="str">
        <f t="shared" si="5"/>
        <v>Bajo</v>
      </c>
      <c r="AE14" s="93">
        <v>25</v>
      </c>
      <c r="AF14" s="93">
        <f t="shared" si="8"/>
        <v>100</v>
      </c>
      <c r="AG14" s="93" t="str">
        <f t="shared" si="6"/>
        <v>III</v>
      </c>
      <c r="AH14" s="44" t="str">
        <f t="shared" si="7"/>
        <v>Aceptable</v>
      </c>
      <c r="AI14" s="93" t="s">
        <v>180</v>
      </c>
    </row>
    <row r="15" spans="3:35" s="55" customFormat="1" ht="145.5" customHeight="1" x14ac:dyDescent="0.25">
      <c r="C15" s="216"/>
      <c r="D15" s="216"/>
      <c r="E15" s="118" t="s">
        <v>469</v>
      </c>
      <c r="F15" s="90"/>
      <c r="G15" s="39" t="s">
        <v>96</v>
      </c>
      <c r="H15" s="90" t="s">
        <v>469</v>
      </c>
      <c r="I15" s="90" t="s">
        <v>470</v>
      </c>
      <c r="J15" s="90" t="s">
        <v>27</v>
      </c>
      <c r="K15" s="90" t="s">
        <v>27</v>
      </c>
      <c r="L15" s="90" t="s">
        <v>83</v>
      </c>
      <c r="M15" s="111">
        <v>6</v>
      </c>
      <c r="N15" s="111">
        <v>2</v>
      </c>
      <c r="O15" s="111">
        <f t="shared" si="0"/>
        <v>12</v>
      </c>
      <c r="P15" s="111" t="str">
        <f t="shared" si="9"/>
        <v>Alto</v>
      </c>
      <c r="Q15" s="111">
        <v>10</v>
      </c>
      <c r="R15" s="111">
        <f t="shared" si="1"/>
        <v>120</v>
      </c>
      <c r="S15" s="111" t="str">
        <f t="shared" si="2"/>
        <v>III</v>
      </c>
      <c r="T15" s="111" t="str">
        <f t="shared" si="3"/>
        <v>Aceptable</v>
      </c>
      <c r="U15" s="102">
        <v>48</v>
      </c>
      <c r="V15" s="94" t="s">
        <v>80</v>
      </c>
      <c r="W15" s="94" t="s">
        <v>80</v>
      </c>
      <c r="X15" s="43" t="s">
        <v>80</v>
      </c>
      <c r="Y15" s="60" t="s">
        <v>481</v>
      </c>
      <c r="Z15" s="101" t="s">
        <v>80</v>
      </c>
      <c r="AA15" s="111">
        <v>2</v>
      </c>
      <c r="AB15" s="111">
        <f>N15</f>
        <v>2</v>
      </c>
      <c r="AC15" s="111">
        <f t="shared" si="4"/>
        <v>4</v>
      </c>
      <c r="AD15" s="111" t="str">
        <f t="shared" si="5"/>
        <v>Bajo</v>
      </c>
      <c r="AE15" s="111">
        <v>10</v>
      </c>
      <c r="AF15" s="111">
        <f t="shared" si="8"/>
        <v>40</v>
      </c>
      <c r="AG15" s="90" t="str">
        <f t="shared" si="6"/>
        <v>III</v>
      </c>
      <c r="AH15" s="90" t="str">
        <f t="shared" si="7"/>
        <v>Aceptable</v>
      </c>
      <c r="AI15" s="93" t="s">
        <v>471</v>
      </c>
    </row>
    <row r="16" spans="3:35" s="57" customFormat="1" x14ac:dyDescent="0.25">
      <c r="G16" s="58"/>
    </row>
    <row r="17" spans="7:7" s="57" customFormat="1" x14ac:dyDescent="0.25">
      <c r="G17" s="58"/>
    </row>
    <row r="18" spans="7:7" s="57" customFormat="1" x14ac:dyDescent="0.25">
      <c r="G18" s="58"/>
    </row>
    <row r="19" spans="7:7" s="57" customFormat="1" x14ac:dyDescent="0.25">
      <c r="G19" s="58"/>
    </row>
    <row r="20" spans="7:7" s="57" customFormat="1" x14ac:dyDescent="0.25">
      <c r="G20" s="58"/>
    </row>
    <row r="21" spans="7:7" s="57" customFormat="1" x14ac:dyDescent="0.25">
      <c r="G21" s="58"/>
    </row>
    <row r="22" spans="7:7" s="57" customFormat="1" x14ac:dyDescent="0.25">
      <c r="G22" s="58"/>
    </row>
    <row r="23" spans="7:7" s="57" customFormat="1" x14ac:dyDescent="0.25">
      <c r="G23" s="58"/>
    </row>
    <row r="24" spans="7:7" s="57" customFormat="1" x14ac:dyDescent="0.25">
      <c r="G24" s="58"/>
    </row>
    <row r="25" spans="7:7" s="57" customFormat="1" x14ac:dyDescent="0.25">
      <c r="G25" s="58"/>
    </row>
    <row r="26" spans="7:7" s="57" customFormat="1" x14ac:dyDescent="0.25">
      <c r="G26" s="58"/>
    </row>
    <row r="27" spans="7:7" s="57" customFormat="1" x14ac:dyDescent="0.25">
      <c r="G27" s="58"/>
    </row>
    <row r="28" spans="7:7" s="57" customFormat="1" x14ac:dyDescent="0.25">
      <c r="G28" s="58"/>
    </row>
    <row r="29" spans="7:7" s="57" customFormat="1" x14ac:dyDescent="0.25">
      <c r="G29" s="58"/>
    </row>
    <row r="30" spans="7:7" s="57" customFormat="1" x14ac:dyDescent="0.25">
      <c r="G30" s="58"/>
    </row>
    <row r="31" spans="7:7" s="57" customFormat="1" x14ac:dyDescent="0.25">
      <c r="G31" s="58"/>
    </row>
    <row r="32" spans="7:7" s="57" customFormat="1" x14ac:dyDescent="0.25">
      <c r="G32" s="58"/>
    </row>
    <row r="33" spans="7:7" s="57" customFormat="1" x14ac:dyDescent="0.25">
      <c r="G33" s="58"/>
    </row>
    <row r="34" spans="7:7" s="57" customFormat="1" x14ac:dyDescent="0.25">
      <c r="G34" s="58"/>
    </row>
    <row r="35" spans="7:7" s="57" customFormat="1" x14ac:dyDescent="0.25">
      <c r="G35" s="58"/>
    </row>
    <row r="36" spans="7:7" s="57" customFormat="1" x14ac:dyDescent="0.25">
      <c r="G36" s="58"/>
    </row>
    <row r="37" spans="7:7" s="57" customFormat="1" x14ac:dyDescent="0.25">
      <c r="G37" s="58"/>
    </row>
    <row r="38" spans="7:7" s="57" customFormat="1" x14ac:dyDescent="0.25">
      <c r="G38" s="58"/>
    </row>
    <row r="39" spans="7:7" s="57" customFormat="1" x14ac:dyDescent="0.25">
      <c r="G39" s="58"/>
    </row>
    <row r="40" spans="7:7" s="57" customFormat="1" x14ac:dyDescent="0.25">
      <c r="G40" s="58"/>
    </row>
    <row r="41" spans="7:7" s="57" customFormat="1" x14ac:dyDescent="0.25">
      <c r="G41" s="58"/>
    </row>
    <row r="42" spans="7:7" s="57" customFormat="1" x14ac:dyDescent="0.25">
      <c r="G42" s="58"/>
    </row>
    <row r="43" spans="7:7" s="57" customFormat="1" x14ac:dyDescent="0.25">
      <c r="G43" s="58"/>
    </row>
    <row r="44" spans="7:7" s="57" customFormat="1" x14ac:dyDescent="0.25">
      <c r="G44" s="58"/>
    </row>
    <row r="45" spans="7:7" s="57" customFormat="1" x14ac:dyDescent="0.25">
      <c r="G45" s="58"/>
    </row>
    <row r="46" spans="7:7" s="57" customFormat="1" x14ac:dyDescent="0.25">
      <c r="G46" s="58"/>
    </row>
    <row r="47" spans="7:7" s="57" customFormat="1" x14ac:dyDescent="0.25">
      <c r="G47" s="58"/>
    </row>
    <row r="48" spans="7:7" s="57" customFormat="1" x14ac:dyDescent="0.25">
      <c r="G48" s="58"/>
    </row>
    <row r="49" spans="7:7" s="57" customFormat="1" x14ac:dyDescent="0.25">
      <c r="G49" s="58"/>
    </row>
    <row r="50" spans="7:7" s="57" customFormat="1" x14ac:dyDescent="0.25">
      <c r="G50" s="58"/>
    </row>
    <row r="51" spans="7:7" s="57" customFormat="1" x14ac:dyDescent="0.25">
      <c r="G51" s="58"/>
    </row>
    <row r="52" spans="7:7" s="57" customFormat="1" x14ac:dyDescent="0.25">
      <c r="G52" s="58"/>
    </row>
    <row r="53" spans="7:7" s="57" customFormat="1" x14ac:dyDescent="0.25">
      <c r="G53" s="58"/>
    </row>
    <row r="54" spans="7:7" s="57" customFormat="1" x14ac:dyDescent="0.25">
      <c r="G54" s="58"/>
    </row>
    <row r="55" spans="7:7" s="57" customFormat="1" x14ac:dyDescent="0.25">
      <c r="G55" s="58"/>
    </row>
    <row r="56" spans="7:7" s="57" customFormat="1" x14ac:dyDescent="0.25">
      <c r="G56" s="58"/>
    </row>
    <row r="57" spans="7:7" s="57" customFormat="1" x14ac:dyDescent="0.25">
      <c r="G57" s="58"/>
    </row>
    <row r="58" spans="7:7" s="57" customFormat="1" x14ac:dyDescent="0.25">
      <c r="G58" s="58"/>
    </row>
    <row r="59" spans="7:7" s="57" customFormat="1" x14ac:dyDescent="0.25">
      <c r="G59" s="58"/>
    </row>
    <row r="60" spans="7:7" s="57" customFormat="1" x14ac:dyDescent="0.25">
      <c r="G60" s="58"/>
    </row>
    <row r="61" spans="7:7" s="57" customFormat="1" x14ac:dyDescent="0.25">
      <c r="G61" s="58"/>
    </row>
    <row r="62" spans="7:7" s="57" customFormat="1" x14ac:dyDescent="0.25">
      <c r="G62" s="58"/>
    </row>
    <row r="63" spans="7:7" s="57" customFormat="1" x14ac:dyDescent="0.25">
      <c r="G63" s="58"/>
    </row>
  </sheetData>
  <sheetProtection selectLockedCells="1" selectUnlockedCells="1"/>
  <mergeCells count="21">
    <mergeCell ref="C2:E4"/>
    <mergeCell ref="F2:AH4"/>
    <mergeCell ref="AI2:AI4"/>
    <mergeCell ref="C5:C6"/>
    <mergeCell ref="D5:D6"/>
    <mergeCell ref="E5:E6"/>
    <mergeCell ref="F5:F6"/>
    <mergeCell ref="G5:H5"/>
    <mergeCell ref="I5:I6"/>
    <mergeCell ref="J5:L5"/>
    <mergeCell ref="M5:S5"/>
    <mergeCell ref="T5:T6"/>
    <mergeCell ref="V5:Z5"/>
    <mergeCell ref="AA5:AG5"/>
    <mergeCell ref="AI5:AI6"/>
    <mergeCell ref="AI7:AI8"/>
    <mergeCell ref="F7:F10"/>
    <mergeCell ref="E7:E11"/>
    <mergeCell ref="E12:E13"/>
    <mergeCell ref="C7:C15"/>
    <mergeCell ref="D7:D15"/>
  </mergeCells>
  <conditionalFormatting sqref="AG5 S5 S7:S14 AG7:AG14">
    <cfRule type="containsText" dxfId="67" priority="117" operator="containsText" text="IV">
      <formula>NOT(ISERROR(SEARCH("IV",S5)))</formula>
    </cfRule>
    <cfRule type="containsText" dxfId="66" priority="118" operator="containsText" text="III">
      <formula>NOT(ISERROR(SEARCH("III",S5)))</formula>
    </cfRule>
    <cfRule type="containsText" dxfId="65" priority="119" operator="containsText" text="II">
      <formula>NOT(ISERROR(SEARCH("II",S5)))</formula>
    </cfRule>
    <cfRule type="containsText" dxfId="64" priority="120" operator="containsText" text="I">
      <formula>NOT(ISERROR(SEARCH("I",S5)))</formula>
    </cfRule>
  </conditionalFormatting>
  <conditionalFormatting sqref="AG15 S15">
    <cfRule type="containsText" dxfId="63" priority="1" operator="containsText" text="IV">
      <formula>NOT(ISERROR(SEARCH("IV",S15)))</formula>
    </cfRule>
    <cfRule type="containsText" dxfId="62" priority="2" operator="containsText" text="III">
      <formula>NOT(ISERROR(SEARCH("III",S15)))</formula>
    </cfRule>
    <cfRule type="containsText" dxfId="61" priority="3" operator="containsText" text="II">
      <formula>NOT(ISERROR(SEARCH("II",S15)))</formula>
    </cfRule>
    <cfRule type="containsText" dxfId="60" priority="4" operator="containsText" text="I">
      <formula>NOT(ISERROR(SEARCH("I",S15)))</formula>
    </cfRule>
  </conditionalFormatting>
  <dataValidations count="8">
    <dataValidation type="list" allowBlank="1" showInputMessage="1" showErrorMessage="1" sqref="N16:N1048576 AB5:AB6 N1 N5:N6 AB16:AB1048576">
      <formula1>$D$12:$D$14</formula1>
    </dataValidation>
    <dataValidation type="list" allowBlank="1" showInputMessage="1" showErrorMessage="1" sqref="Q1 AE16:AE1048576 AE5:AE6 Q5:Q6 Q16:Q1048576">
      <formula1>$D$16:$D$19</formula1>
    </dataValidation>
    <dataValidation type="list" allowBlank="1" showInputMessage="1" showErrorMessage="1" sqref="AG1 AG5:AG6 AG15:AG1048576">
      <formula1>#REF!</formula1>
    </dataValidation>
    <dataValidation type="list" allowBlank="1" showInputMessage="1" showErrorMessage="1" sqref="AC1 AC5:AC6 AC16:AC1048576">
      <formula1>$D$3:$D$5</formula1>
    </dataValidation>
    <dataValidation type="list" allowBlank="1" showInputMessage="1" showErrorMessage="1" sqref="AA16:AA1048576 M1 M5:M6 AA5:AA6 M16:M1048576">
      <formula1>$D$4:$D$7</formula1>
    </dataValidation>
    <dataValidation type="list" allowBlank="1" showInputMessage="1" showErrorMessage="1" sqref="AE7:AE14">
      <formula1>$B$17:$B$20</formula1>
    </dataValidation>
    <dataValidation type="list" allowBlank="1" showInputMessage="1" showErrorMessage="1" sqref="AB7:AB14">
      <formula1>$B$11:$B$13</formula1>
    </dataValidation>
    <dataValidation type="list" allowBlank="1" showInputMessage="1" showErrorMessage="1" sqref="AA7:AA14">
      <formula1>$B$4:$B$6</formula1>
    </dataValidation>
  </dataValidations>
  <printOptions horizontalCentered="1"/>
  <pageMargins left="0.19685039370078741" right="0" top="0" bottom="0" header="0" footer="0"/>
  <pageSetup paperSize="5" scale="38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CAMBIOS!$B$19:$B$22</xm:f>
          </x14:formula1>
          <xm:sqref>AE1 Q7:Q15 AE15</xm:sqref>
        </x14:dataValidation>
        <x14:dataValidation type="list" allowBlank="1" showInputMessage="1" showErrorMessage="1">
          <x14:formula1>
            <xm:f>CAMBIOS!$B$12:$B$15</xm:f>
          </x14:formula1>
          <xm:sqref>AB1 N7:N15 AB15</xm:sqref>
        </x14:dataValidation>
        <x14:dataValidation type="list" allowBlank="1" showInputMessage="1" showErrorMessage="1">
          <x14:formula1>
            <xm:f>CAMBIOS!$B$5:$B$8</xm:f>
          </x14:formula1>
          <xm:sqref>AA1 M7:M15 AA15</xm:sqref>
        </x14:dataValidation>
        <x14:dataValidation type="list" allowBlank="1" showInputMessage="1" showErrorMessage="1">
          <x14:formula1>
            <xm:f>CAMBIOS!$D$5:$D$58</xm:f>
          </x14:formula1>
          <xm:sqref>G5:G1048576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C2:AI61"/>
  <sheetViews>
    <sheetView tabSelected="1" zoomScale="70" zoomScaleNormal="70" zoomScalePageLayoutView="80" workbookViewId="0">
      <selection activeCell="J7" sqref="J7"/>
    </sheetView>
  </sheetViews>
  <sheetFormatPr baseColWidth="10" defaultColWidth="10.85546875" defaultRowHeight="16.5" x14ac:dyDescent="0.25"/>
  <cols>
    <col min="1" max="1" width="10.85546875" style="46"/>
    <col min="2" max="2" width="3.7109375" style="46" customWidth="1"/>
    <col min="3" max="4" width="9.85546875" style="46" customWidth="1"/>
    <col min="5" max="5" width="13.85546875" style="46" customWidth="1"/>
    <col min="6" max="6" width="9" style="46" customWidth="1"/>
    <col min="7" max="7" width="25.7109375" style="59" customWidth="1"/>
    <col min="8" max="8" width="25.7109375" style="46" customWidth="1"/>
    <col min="9" max="9" width="19.140625" style="46" customWidth="1"/>
    <col min="10" max="11" width="18.42578125" style="46" customWidth="1"/>
    <col min="12" max="12" width="21.85546875" style="46" customWidth="1"/>
    <col min="13" max="13" width="10.85546875" style="57"/>
    <col min="14" max="16" width="10.85546875" style="46"/>
    <col min="17" max="18" width="8.7109375" style="46" customWidth="1"/>
    <col min="19" max="19" width="10.85546875" style="46"/>
    <col min="20" max="20" width="12.85546875" style="46" customWidth="1"/>
    <col min="21" max="21" width="16.28515625" style="46" customWidth="1"/>
    <col min="22" max="24" width="8.85546875" style="46" customWidth="1"/>
    <col min="25" max="25" width="30.85546875" style="46" customWidth="1"/>
    <col min="26" max="26" width="10.42578125" style="46" customWidth="1"/>
    <col min="27" max="27" width="10.85546875" style="57"/>
    <col min="28" max="34" width="10.85546875" style="46"/>
    <col min="35" max="35" width="24.140625" style="46" customWidth="1"/>
    <col min="36" max="36" width="3" style="46" customWidth="1"/>
    <col min="37" max="16384" width="10.85546875" style="46"/>
  </cols>
  <sheetData>
    <row r="2" spans="3:35" ht="30" customHeight="1" x14ac:dyDescent="0.25">
      <c r="C2" s="169"/>
      <c r="D2" s="169"/>
      <c r="E2" s="169"/>
      <c r="F2" s="171" t="s">
        <v>45</v>
      </c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52"/>
      <c r="AH2" s="152"/>
      <c r="AI2" s="152"/>
    </row>
    <row r="3" spans="3:35" ht="30" customHeight="1" x14ac:dyDescent="0.25">
      <c r="C3" s="169"/>
      <c r="D3" s="169"/>
      <c r="E3" s="169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52"/>
      <c r="AH3" s="152"/>
      <c r="AI3" s="152"/>
    </row>
    <row r="4" spans="3:35" ht="30" customHeight="1" x14ac:dyDescent="0.25">
      <c r="C4" s="169"/>
      <c r="D4" s="169"/>
      <c r="E4" s="169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52"/>
      <c r="AH4" s="152"/>
      <c r="AI4" s="152"/>
    </row>
    <row r="5" spans="3:35" ht="46.5" customHeight="1" x14ac:dyDescent="0.25">
      <c r="C5" s="153" t="s">
        <v>78</v>
      </c>
      <c r="D5" s="153" t="s">
        <v>21</v>
      </c>
      <c r="E5" s="153" t="s">
        <v>22</v>
      </c>
      <c r="F5" s="153" t="s">
        <v>114</v>
      </c>
      <c r="G5" s="157" t="s">
        <v>23</v>
      </c>
      <c r="H5" s="157"/>
      <c r="I5" s="160" t="s">
        <v>26</v>
      </c>
      <c r="J5" s="157" t="s">
        <v>24</v>
      </c>
      <c r="K5" s="157"/>
      <c r="L5" s="157"/>
      <c r="M5" s="157" t="s">
        <v>25</v>
      </c>
      <c r="N5" s="157"/>
      <c r="O5" s="157"/>
      <c r="P5" s="157"/>
      <c r="Q5" s="157"/>
      <c r="R5" s="157"/>
      <c r="S5" s="157"/>
      <c r="T5" s="160" t="s">
        <v>11</v>
      </c>
      <c r="U5" s="47" t="s">
        <v>13</v>
      </c>
      <c r="V5" s="154" t="s">
        <v>15</v>
      </c>
      <c r="W5" s="154"/>
      <c r="X5" s="154"/>
      <c r="Y5" s="154"/>
      <c r="Z5" s="154"/>
      <c r="AA5" s="157" t="s">
        <v>43</v>
      </c>
      <c r="AB5" s="157"/>
      <c r="AC5" s="157"/>
      <c r="AD5" s="157"/>
      <c r="AE5" s="157"/>
      <c r="AF5" s="157"/>
      <c r="AG5" s="157"/>
      <c r="AH5" s="48" t="s">
        <v>11</v>
      </c>
      <c r="AI5" s="188" t="s">
        <v>44</v>
      </c>
    </row>
    <row r="6" spans="3:35" ht="85.5" x14ac:dyDescent="0.25">
      <c r="C6" s="153"/>
      <c r="D6" s="153"/>
      <c r="E6" s="153"/>
      <c r="F6" s="153"/>
      <c r="G6" s="49" t="s">
        <v>1</v>
      </c>
      <c r="H6" s="48" t="s">
        <v>0</v>
      </c>
      <c r="I6" s="160"/>
      <c r="J6" s="50" t="s">
        <v>2</v>
      </c>
      <c r="K6" s="50" t="s">
        <v>3</v>
      </c>
      <c r="L6" s="50" t="s">
        <v>4</v>
      </c>
      <c r="M6" s="51" t="s">
        <v>5</v>
      </c>
      <c r="N6" s="51" t="s">
        <v>6</v>
      </c>
      <c r="O6" s="50" t="s">
        <v>28</v>
      </c>
      <c r="P6" s="50" t="s">
        <v>7</v>
      </c>
      <c r="Q6" s="50" t="s">
        <v>8</v>
      </c>
      <c r="R6" s="50" t="s">
        <v>9</v>
      </c>
      <c r="S6" s="50" t="s">
        <v>10</v>
      </c>
      <c r="T6" s="160"/>
      <c r="U6" s="52" t="s">
        <v>14</v>
      </c>
      <c r="V6" s="53" t="s">
        <v>16</v>
      </c>
      <c r="W6" s="53" t="s">
        <v>17</v>
      </c>
      <c r="X6" s="53" t="s">
        <v>18</v>
      </c>
      <c r="Y6" s="53" t="s">
        <v>19</v>
      </c>
      <c r="Z6" s="54" t="s">
        <v>20</v>
      </c>
      <c r="AA6" s="51" t="s">
        <v>5</v>
      </c>
      <c r="AB6" s="50" t="s">
        <v>6</v>
      </c>
      <c r="AC6" s="50" t="s">
        <v>28</v>
      </c>
      <c r="AD6" s="50" t="s">
        <v>7</v>
      </c>
      <c r="AE6" s="50" t="s">
        <v>8</v>
      </c>
      <c r="AF6" s="50" t="s">
        <v>9</v>
      </c>
      <c r="AG6" s="50" t="s">
        <v>10</v>
      </c>
      <c r="AH6" s="50" t="s">
        <v>12</v>
      </c>
      <c r="AI6" s="188"/>
    </row>
    <row r="7" spans="3:35" s="55" customFormat="1" ht="108" customHeight="1" x14ac:dyDescent="0.25">
      <c r="C7" s="219" t="s">
        <v>329</v>
      </c>
      <c r="D7" s="176" t="s">
        <v>269</v>
      </c>
      <c r="E7" s="217" t="s">
        <v>270</v>
      </c>
      <c r="F7" s="173" t="s">
        <v>148</v>
      </c>
      <c r="G7" s="39" t="s">
        <v>103</v>
      </c>
      <c r="H7" s="41" t="s">
        <v>223</v>
      </c>
      <c r="I7" s="41" t="s">
        <v>143</v>
      </c>
      <c r="J7" s="41" t="s">
        <v>144</v>
      </c>
      <c r="K7" s="41" t="s">
        <v>146</v>
      </c>
      <c r="L7" s="41" t="s">
        <v>145</v>
      </c>
      <c r="M7" s="41">
        <v>2</v>
      </c>
      <c r="N7" s="41">
        <v>2</v>
      </c>
      <c r="O7" s="41">
        <f t="shared" ref="O7:O14" si="0">M7*N7</f>
        <v>4</v>
      </c>
      <c r="P7" s="41" t="str">
        <f t="shared" ref="P7:P14" si="1">IF(AND(O7&gt;=24,O7&lt;=40),"Muy Alto",IF(AND(20&gt;=O7,10&lt;=O7),"Alto",IF(AND(8&gt;=O7,6&lt;=O7),"Medio",IF(O7&lt;=4,"Bajo","-"))))</f>
        <v>Bajo</v>
      </c>
      <c r="Q7" s="41">
        <v>25</v>
      </c>
      <c r="R7" s="41">
        <f t="shared" ref="R7:R14" si="2">O7*Q7</f>
        <v>100</v>
      </c>
      <c r="S7" s="41" t="str">
        <f t="shared" ref="S7:S14" si="3">IF(AND(R7&gt;=600,R7&lt;=4000),"I",IF(AND(500&gt;=R7,150&lt;=R7),"II",IF(AND(120&gt;=R7,40&lt;=R7),"III",IF(R7&lt;=20,"IV","-"))))</f>
        <v>III</v>
      </c>
      <c r="T7" s="41" t="str">
        <f t="shared" ref="T7:T14" si="4">IF(R7&gt;=360,"No Aceptable","Aceptable")</f>
        <v>Aceptable</v>
      </c>
      <c r="U7" s="184" t="s">
        <v>472</v>
      </c>
      <c r="V7" s="43" t="s">
        <v>80</v>
      </c>
      <c r="W7" s="43" t="s">
        <v>80</v>
      </c>
      <c r="X7" s="43" t="s">
        <v>80</v>
      </c>
      <c r="Y7" s="41" t="s">
        <v>330</v>
      </c>
      <c r="Z7" s="43" t="s">
        <v>80</v>
      </c>
      <c r="AA7" s="41">
        <v>2</v>
      </c>
      <c r="AB7" s="41">
        <f>N7</f>
        <v>2</v>
      </c>
      <c r="AC7" s="41">
        <f t="shared" ref="AC7:AC14" si="5">AA7*AB7</f>
        <v>4</v>
      </c>
      <c r="AD7" s="41" t="str">
        <f t="shared" ref="AD7:AD14" si="6">IF(AND(AC7&gt;=24,AC7&lt;=40),"Muy Alto",IF(AND(20&gt;=AC7,10&lt;=AC7),"Alto",IF(AND(8&gt;=AC7,6&lt;=AC7),"Medio",IF(AC7&lt;=4,"Bajo","-"))))</f>
        <v>Bajo</v>
      </c>
      <c r="AE7" s="41">
        <v>10</v>
      </c>
      <c r="AF7" s="41">
        <f t="shared" ref="AF7:AF14" si="7">AC7*AE7</f>
        <v>40</v>
      </c>
      <c r="AG7" s="41" t="str">
        <f t="shared" ref="AG7:AG14" si="8">IF(AND(AF7&gt;=600,AF7&lt;=4000),"I",IF(AND(500&gt;=AF7,150&lt;=AF7),"II",IF(AND(120&gt;=AF7,40&lt;=AF7),"III",IF(AF7&lt;=20,"IV","-"))))</f>
        <v>III</v>
      </c>
      <c r="AH7" s="41" t="str">
        <f t="shared" ref="AH7:AH14" si="9">IF(AF7&gt;=360,"No Aceptable","Aceptable")</f>
        <v>Aceptable</v>
      </c>
      <c r="AI7" s="41" t="s">
        <v>195</v>
      </c>
    </row>
    <row r="8" spans="3:35" s="55" customFormat="1" ht="108" customHeight="1" x14ac:dyDescent="0.25">
      <c r="C8" s="220"/>
      <c r="D8" s="176"/>
      <c r="E8" s="217"/>
      <c r="F8" s="173"/>
      <c r="G8" s="39" t="s">
        <v>62</v>
      </c>
      <c r="H8" s="41" t="s">
        <v>139</v>
      </c>
      <c r="I8" s="41" t="s">
        <v>87</v>
      </c>
      <c r="J8" s="41" t="s">
        <v>140</v>
      </c>
      <c r="K8" s="41" t="s">
        <v>27</v>
      </c>
      <c r="L8" s="41" t="s">
        <v>27</v>
      </c>
      <c r="M8" s="41">
        <v>2</v>
      </c>
      <c r="N8" s="41">
        <v>1</v>
      </c>
      <c r="O8" s="41">
        <f t="shared" si="0"/>
        <v>2</v>
      </c>
      <c r="P8" s="41" t="str">
        <f t="shared" si="1"/>
        <v>Bajo</v>
      </c>
      <c r="Q8" s="41">
        <v>10</v>
      </c>
      <c r="R8" s="41">
        <f t="shared" si="2"/>
        <v>20</v>
      </c>
      <c r="S8" s="41" t="str">
        <f t="shared" si="3"/>
        <v>IV</v>
      </c>
      <c r="T8" s="41" t="str">
        <f t="shared" si="4"/>
        <v>Aceptable</v>
      </c>
      <c r="U8" s="218"/>
      <c r="V8" s="43" t="s">
        <v>80</v>
      </c>
      <c r="W8" s="43" t="s">
        <v>80</v>
      </c>
      <c r="X8" s="43" t="s">
        <v>80</v>
      </c>
      <c r="Y8" s="41" t="s">
        <v>151</v>
      </c>
      <c r="Z8" s="43" t="s">
        <v>80</v>
      </c>
      <c r="AA8" s="41">
        <v>2</v>
      </c>
      <c r="AB8" s="41">
        <f>N8</f>
        <v>1</v>
      </c>
      <c r="AC8" s="41">
        <f t="shared" si="5"/>
        <v>2</v>
      </c>
      <c r="AD8" s="41" t="str">
        <f t="shared" si="6"/>
        <v>Bajo</v>
      </c>
      <c r="AE8" s="41">
        <v>10</v>
      </c>
      <c r="AF8" s="41">
        <f t="shared" si="7"/>
        <v>20</v>
      </c>
      <c r="AG8" s="41" t="str">
        <f t="shared" si="8"/>
        <v>IV</v>
      </c>
      <c r="AH8" s="41" t="str">
        <f t="shared" si="9"/>
        <v>Aceptable</v>
      </c>
      <c r="AI8" s="41" t="s">
        <v>81</v>
      </c>
    </row>
    <row r="9" spans="3:35" s="55" customFormat="1" ht="108" customHeight="1" x14ac:dyDescent="0.25">
      <c r="C9" s="220"/>
      <c r="D9" s="176"/>
      <c r="E9" s="217"/>
      <c r="F9" s="173"/>
      <c r="G9" s="39" t="s">
        <v>64</v>
      </c>
      <c r="H9" s="41" t="s">
        <v>123</v>
      </c>
      <c r="I9" s="41" t="s">
        <v>124</v>
      </c>
      <c r="J9" s="41" t="s">
        <v>27</v>
      </c>
      <c r="K9" s="41" t="s">
        <v>27</v>
      </c>
      <c r="L9" s="41" t="s">
        <v>27</v>
      </c>
      <c r="M9" s="41">
        <v>2</v>
      </c>
      <c r="N9" s="41">
        <v>2</v>
      </c>
      <c r="O9" s="41">
        <f t="shared" si="0"/>
        <v>4</v>
      </c>
      <c r="P9" s="41" t="str">
        <f t="shared" si="1"/>
        <v>Bajo</v>
      </c>
      <c r="Q9" s="41">
        <v>10</v>
      </c>
      <c r="R9" s="41">
        <f t="shared" si="2"/>
        <v>40</v>
      </c>
      <c r="S9" s="41" t="str">
        <f t="shared" si="3"/>
        <v>III</v>
      </c>
      <c r="T9" s="41" t="str">
        <f t="shared" si="4"/>
        <v>Aceptable</v>
      </c>
      <c r="U9" s="218"/>
      <c r="V9" s="43" t="s">
        <v>80</v>
      </c>
      <c r="W9" s="43" t="s">
        <v>80</v>
      </c>
      <c r="X9" s="43" t="s">
        <v>80</v>
      </c>
      <c r="Y9" s="191" t="s">
        <v>147</v>
      </c>
      <c r="Z9" s="43" t="s">
        <v>80</v>
      </c>
      <c r="AA9" s="41">
        <v>2</v>
      </c>
      <c r="AB9" s="41">
        <f>N9</f>
        <v>2</v>
      </c>
      <c r="AC9" s="41">
        <f t="shared" si="5"/>
        <v>4</v>
      </c>
      <c r="AD9" s="41" t="str">
        <f t="shared" si="6"/>
        <v>Bajo</v>
      </c>
      <c r="AE9" s="41">
        <v>10</v>
      </c>
      <c r="AF9" s="41">
        <f t="shared" si="7"/>
        <v>40</v>
      </c>
      <c r="AG9" s="41" t="str">
        <f t="shared" si="8"/>
        <v>III</v>
      </c>
      <c r="AH9" s="41" t="str">
        <f t="shared" si="9"/>
        <v>Aceptable</v>
      </c>
      <c r="AI9" s="41" t="s">
        <v>81</v>
      </c>
    </row>
    <row r="10" spans="3:35" s="55" customFormat="1" ht="108" customHeight="1" x14ac:dyDescent="0.25">
      <c r="C10" s="220"/>
      <c r="D10" s="176"/>
      <c r="E10" s="217"/>
      <c r="F10" s="173"/>
      <c r="G10" s="39" t="s">
        <v>68</v>
      </c>
      <c r="H10" s="41" t="s">
        <v>129</v>
      </c>
      <c r="I10" s="41" t="s">
        <v>85</v>
      </c>
      <c r="J10" s="41" t="s">
        <v>27</v>
      </c>
      <c r="K10" s="41" t="s">
        <v>27</v>
      </c>
      <c r="L10" s="41" t="s">
        <v>150</v>
      </c>
      <c r="M10" s="41">
        <v>2</v>
      </c>
      <c r="N10" s="41">
        <v>1</v>
      </c>
      <c r="O10" s="41">
        <f t="shared" si="0"/>
        <v>2</v>
      </c>
      <c r="P10" s="41" t="str">
        <f t="shared" si="1"/>
        <v>Bajo</v>
      </c>
      <c r="Q10" s="41">
        <v>10</v>
      </c>
      <c r="R10" s="41">
        <f t="shared" si="2"/>
        <v>20</v>
      </c>
      <c r="S10" s="41" t="str">
        <f t="shared" si="3"/>
        <v>IV</v>
      </c>
      <c r="T10" s="41" t="str">
        <f t="shared" si="4"/>
        <v>Aceptable</v>
      </c>
      <c r="U10" s="218"/>
      <c r="V10" s="43" t="s">
        <v>80</v>
      </c>
      <c r="W10" s="43" t="s">
        <v>80</v>
      </c>
      <c r="X10" s="43" t="s">
        <v>80</v>
      </c>
      <c r="Y10" s="191"/>
      <c r="Z10" s="43" t="s">
        <v>80</v>
      </c>
      <c r="AA10" s="41">
        <v>2</v>
      </c>
      <c r="AB10" s="41">
        <f>N10</f>
        <v>1</v>
      </c>
      <c r="AC10" s="41">
        <f t="shared" si="5"/>
        <v>2</v>
      </c>
      <c r="AD10" s="41" t="str">
        <f t="shared" si="6"/>
        <v>Bajo</v>
      </c>
      <c r="AE10" s="41">
        <v>10</v>
      </c>
      <c r="AF10" s="41">
        <f t="shared" si="7"/>
        <v>20</v>
      </c>
      <c r="AG10" s="41" t="str">
        <f t="shared" si="8"/>
        <v>IV</v>
      </c>
      <c r="AH10" s="41" t="str">
        <f t="shared" si="9"/>
        <v>Aceptable</v>
      </c>
      <c r="AI10" s="41" t="s">
        <v>81</v>
      </c>
    </row>
    <row r="11" spans="3:35" s="55" customFormat="1" ht="108" customHeight="1" x14ac:dyDescent="0.25">
      <c r="C11" s="220"/>
      <c r="D11" s="176"/>
      <c r="E11" s="217"/>
      <c r="F11" s="173"/>
      <c r="G11" s="56" t="s">
        <v>73</v>
      </c>
      <c r="H11" s="41" t="s">
        <v>125</v>
      </c>
      <c r="I11" s="41" t="s">
        <v>113</v>
      </c>
      <c r="J11" s="41" t="s">
        <v>27</v>
      </c>
      <c r="K11" s="41" t="s">
        <v>126</v>
      </c>
      <c r="L11" s="41" t="s">
        <v>127</v>
      </c>
      <c r="M11" s="41">
        <v>2</v>
      </c>
      <c r="N11" s="41">
        <v>2</v>
      </c>
      <c r="O11" s="41">
        <f t="shared" si="0"/>
        <v>4</v>
      </c>
      <c r="P11" s="41" t="str">
        <f t="shared" si="1"/>
        <v>Bajo</v>
      </c>
      <c r="Q11" s="41">
        <v>25</v>
      </c>
      <c r="R11" s="41">
        <f t="shared" si="2"/>
        <v>100</v>
      </c>
      <c r="S11" s="41" t="str">
        <f t="shared" si="3"/>
        <v>III</v>
      </c>
      <c r="T11" s="41" t="str">
        <f t="shared" si="4"/>
        <v>Aceptable</v>
      </c>
      <c r="U11" s="185"/>
      <c r="V11" s="43" t="s">
        <v>80</v>
      </c>
      <c r="W11" s="43" t="s">
        <v>80</v>
      </c>
      <c r="X11" s="43" t="s">
        <v>80</v>
      </c>
      <c r="Y11" s="41" t="s">
        <v>196</v>
      </c>
      <c r="Z11" s="43" t="s">
        <v>80</v>
      </c>
      <c r="AA11" s="41">
        <v>2</v>
      </c>
      <c r="AB11" s="41">
        <v>2</v>
      </c>
      <c r="AC11" s="41">
        <f t="shared" si="5"/>
        <v>4</v>
      </c>
      <c r="AD11" s="41" t="str">
        <f t="shared" si="6"/>
        <v>Bajo</v>
      </c>
      <c r="AE11" s="41">
        <v>25</v>
      </c>
      <c r="AF11" s="41">
        <f t="shared" si="7"/>
        <v>100</v>
      </c>
      <c r="AG11" s="41" t="str">
        <f t="shared" si="8"/>
        <v>III</v>
      </c>
      <c r="AH11" s="41" t="str">
        <f t="shared" si="9"/>
        <v>Aceptable</v>
      </c>
      <c r="AI11" s="41" t="s">
        <v>195</v>
      </c>
    </row>
    <row r="12" spans="3:35" s="57" customFormat="1" ht="167.25" customHeight="1" x14ac:dyDescent="0.25">
      <c r="C12" s="220"/>
      <c r="D12" s="223" t="s">
        <v>269</v>
      </c>
      <c r="E12" s="223" t="s">
        <v>365</v>
      </c>
      <c r="F12" s="189" t="s">
        <v>148</v>
      </c>
      <c r="G12" s="35" t="s">
        <v>46</v>
      </c>
      <c r="H12" s="88" t="s">
        <v>473</v>
      </c>
      <c r="I12" s="88" t="s">
        <v>354</v>
      </c>
      <c r="J12" s="76" t="s">
        <v>27</v>
      </c>
      <c r="K12" s="76" t="s">
        <v>27</v>
      </c>
      <c r="L12" s="76" t="s">
        <v>27</v>
      </c>
      <c r="M12" s="93">
        <v>6</v>
      </c>
      <c r="N12" s="93">
        <v>2</v>
      </c>
      <c r="O12" s="93">
        <f t="shared" si="0"/>
        <v>12</v>
      </c>
      <c r="P12" s="93" t="str">
        <f t="shared" si="1"/>
        <v>Alto</v>
      </c>
      <c r="Q12" s="93">
        <v>25</v>
      </c>
      <c r="R12" s="93">
        <f t="shared" si="2"/>
        <v>300</v>
      </c>
      <c r="S12" s="42" t="str">
        <f t="shared" si="3"/>
        <v>II</v>
      </c>
      <c r="T12" s="93" t="str">
        <f t="shared" si="4"/>
        <v>Aceptable</v>
      </c>
      <c r="U12" s="93">
        <v>141</v>
      </c>
      <c r="V12" s="93" t="s">
        <v>80</v>
      </c>
      <c r="W12" s="93" t="s">
        <v>80</v>
      </c>
      <c r="X12" s="43" t="s">
        <v>356</v>
      </c>
      <c r="Y12" s="67" t="s">
        <v>357</v>
      </c>
      <c r="Z12" s="43" t="s">
        <v>358</v>
      </c>
      <c r="AA12" s="93">
        <v>2</v>
      </c>
      <c r="AB12" s="43">
        <v>2</v>
      </c>
      <c r="AC12" s="93">
        <f t="shared" si="5"/>
        <v>4</v>
      </c>
      <c r="AD12" s="93" t="str">
        <f t="shared" si="6"/>
        <v>Bajo</v>
      </c>
      <c r="AE12" s="93">
        <v>10</v>
      </c>
      <c r="AF12" s="93">
        <f t="shared" si="7"/>
        <v>40</v>
      </c>
      <c r="AG12" s="93" t="str">
        <f t="shared" si="8"/>
        <v>III</v>
      </c>
      <c r="AH12" s="93" t="str">
        <f t="shared" si="9"/>
        <v>Aceptable</v>
      </c>
      <c r="AI12" s="36" t="s">
        <v>359</v>
      </c>
    </row>
    <row r="13" spans="3:35" s="57" customFormat="1" ht="167.25" customHeight="1" x14ac:dyDescent="0.25">
      <c r="C13" s="220"/>
      <c r="D13" s="223"/>
      <c r="E13" s="223"/>
      <c r="F13" s="189"/>
      <c r="G13" s="35" t="s">
        <v>46</v>
      </c>
      <c r="H13" s="88" t="s">
        <v>360</v>
      </c>
      <c r="I13" s="88" t="s">
        <v>354</v>
      </c>
      <c r="J13" s="76" t="s">
        <v>27</v>
      </c>
      <c r="K13" s="76" t="s">
        <v>27</v>
      </c>
      <c r="L13" s="76" t="s">
        <v>27</v>
      </c>
      <c r="M13" s="93">
        <v>6</v>
      </c>
      <c r="N13" s="93">
        <v>2</v>
      </c>
      <c r="O13" s="93">
        <f t="shared" si="0"/>
        <v>12</v>
      </c>
      <c r="P13" s="93" t="str">
        <f t="shared" si="1"/>
        <v>Alto</v>
      </c>
      <c r="Q13" s="93">
        <v>25</v>
      </c>
      <c r="R13" s="93">
        <f t="shared" si="2"/>
        <v>300</v>
      </c>
      <c r="S13" s="42" t="str">
        <f t="shared" si="3"/>
        <v>II</v>
      </c>
      <c r="T13" s="93" t="str">
        <f t="shared" si="4"/>
        <v>Aceptable</v>
      </c>
      <c r="U13" s="93">
        <v>141</v>
      </c>
      <c r="V13" s="93" t="s">
        <v>80</v>
      </c>
      <c r="W13" s="93" t="s">
        <v>80</v>
      </c>
      <c r="X13" s="43" t="s">
        <v>361</v>
      </c>
      <c r="Y13" s="209" t="s">
        <v>450</v>
      </c>
      <c r="Z13" s="43" t="s">
        <v>358</v>
      </c>
      <c r="AA13" s="93">
        <v>2</v>
      </c>
      <c r="AB13" s="43">
        <v>2</v>
      </c>
      <c r="AC13" s="93">
        <f t="shared" si="5"/>
        <v>4</v>
      </c>
      <c r="AD13" s="93" t="str">
        <f t="shared" si="6"/>
        <v>Bajo</v>
      </c>
      <c r="AE13" s="93">
        <v>10</v>
      </c>
      <c r="AF13" s="93">
        <f t="shared" si="7"/>
        <v>40</v>
      </c>
      <c r="AG13" s="93" t="str">
        <f t="shared" si="8"/>
        <v>III</v>
      </c>
      <c r="AH13" s="93" t="str">
        <f t="shared" si="9"/>
        <v>Aceptable</v>
      </c>
      <c r="AI13" s="222" t="s">
        <v>453</v>
      </c>
    </row>
    <row r="14" spans="3:35" s="57" customFormat="1" ht="167.25" customHeight="1" x14ac:dyDescent="0.25">
      <c r="C14" s="221"/>
      <c r="D14" s="223"/>
      <c r="E14" s="223"/>
      <c r="F14" s="189"/>
      <c r="G14" s="35" t="s">
        <v>46</v>
      </c>
      <c r="H14" s="88" t="s">
        <v>369</v>
      </c>
      <c r="I14" s="88" t="s">
        <v>354</v>
      </c>
      <c r="J14" s="76" t="s">
        <v>27</v>
      </c>
      <c r="K14" s="76" t="s">
        <v>27</v>
      </c>
      <c r="L14" s="76" t="s">
        <v>27</v>
      </c>
      <c r="M14" s="93">
        <v>6</v>
      </c>
      <c r="N14" s="93">
        <v>2</v>
      </c>
      <c r="O14" s="93">
        <f t="shared" si="0"/>
        <v>12</v>
      </c>
      <c r="P14" s="93" t="str">
        <f t="shared" si="1"/>
        <v>Alto</v>
      </c>
      <c r="Q14" s="93">
        <v>25</v>
      </c>
      <c r="R14" s="93">
        <f t="shared" si="2"/>
        <v>300</v>
      </c>
      <c r="S14" s="42" t="str">
        <f t="shared" si="3"/>
        <v>II</v>
      </c>
      <c r="T14" s="93" t="str">
        <f t="shared" si="4"/>
        <v>Aceptable</v>
      </c>
      <c r="U14" s="93">
        <v>30</v>
      </c>
      <c r="V14" s="93" t="s">
        <v>370</v>
      </c>
      <c r="W14" s="93" t="s">
        <v>371</v>
      </c>
      <c r="X14" s="93" t="s">
        <v>80</v>
      </c>
      <c r="Y14" s="224"/>
      <c r="Z14" s="43" t="s">
        <v>358</v>
      </c>
      <c r="AA14" s="93">
        <v>2</v>
      </c>
      <c r="AB14" s="43">
        <v>2</v>
      </c>
      <c r="AC14" s="93">
        <f t="shared" si="5"/>
        <v>4</v>
      </c>
      <c r="AD14" s="93" t="str">
        <f t="shared" si="6"/>
        <v>Bajo</v>
      </c>
      <c r="AE14" s="93">
        <v>10</v>
      </c>
      <c r="AF14" s="93">
        <f t="shared" si="7"/>
        <v>40</v>
      </c>
      <c r="AG14" s="93" t="str">
        <f t="shared" si="8"/>
        <v>III</v>
      </c>
      <c r="AH14" s="93" t="str">
        <f t="shared" si="9"/>
        <v>Aceptable</v>
      </c>
      <c r="AI14" s="222"/>
    </row>
    <row r="15" spans="3:35" s="57" customFormat="1" x14ac:dyDescent="0.25">
      <c r="G15" s="58"/>
    </row>
    <row r="16" spans="3:35" s="57" customFormat="1" x14ac:dyDescent="0.25">
      <c r="G16" s="58"/>
    </row>
    <row r="17" spans="7:7" s="57" customFormat="1" x14ac:dyDescent="0.25">
      <c r="G17" s="58"/>
    </row>
    <row r="18" spans="7:7" s="57" customFormat="1" x14ac:dyDescent="0.25">
      <c r="G18" s="58"/>
    </row>
    <row r="19" spans="7:7" s="57" customFormat="1" x14ac:dyDescent="0.25">
      <c r="G19" s="58"/>
    </row>
    <row r="20" spans="7:7" s="57" customFormat="1" x14ac:dyDescent="0.25">
      <c r="G20" s="58"/>
    </row>
    <row r="21" spans="7:7" s="57" customFormat="1" x14ac:dyDescent="0.25">
      <c r="G21" s="58"/>
    </row>
    <row r="22" spans="7:7" s="57" customFormat="1" x14ac:dyDescent="0.25">
      <c r="G22" s="58"/>
    </row>
    <row r="23" spans="7:7" s="57" customFormat="1" x14ac:dyDescent="0.25">
      <c r="G23" s="58"/>
    </row>
    <row r="24" spans="7:7" s="57" customFormat="1" x14ac:dyDescent="0.25">
      <c r="G24" s="58"/>
    </row>
    <row r="25" spans="7:7" s="57" customFormat="1" x14ac:dyDescent="0.25">
      <c r="G25" s="58"/>
    </row>
    <row r="26" spans="7:7" s="57" customFormat="1" x14ac:dyDescent="0.25">
      <c r="G26" s="58"/>
    </row>
    <row r="27" spans="7:7" s="57" customFormat="1" x14ac:dyDescent="0.25">
      <c r="G27" s="58"/>
    </row>
    <row r="28" spans="7:7" s="57" customFormat="1" x14ac:dyDescent="0.25">
      <c r="G28" s="58"/>
    </row>
    <row r="29" spans="7:7" s="57" customFormat="1" x14ac:dyDescent="0.25">
      <c r="G29" s="58"/>
    </row>
    <row r="30" spans="7:7" s="57" customFormat="1" x14ac:dyDescent="0.25">
      <c r="G30" s="58"/>
    </row>
    <row r="31" spans="7:7" s="57" customFormat="1" x14ac:dyDescent="0.25">
      <c r="G31" s="58"/>
    </row>
    <row r="32" spans="7:7" s="57" customFormat="1" x14ac:dyDescent="0.25">
      <c r="G32" s="58"/>
    </row>
    <row r="33" spans="7:7" s="57" customFormat="1" x14ac:dyDescent="0.25">
      <c r="G33" s="58"/>
    </row>
    <row r="34" spans="7:7" s="57" customFormat="1" x14ac:dyDescent="0.25">
      <c r="G34" s="58"/>
    </row>
    <row r="35" spans="7:7" s="57" customFormat="1" x14ac:dyDescent="0.25">
      <c r="G35" s="58"/>
    </row>
    <row r="36" spans="7:7" s="57" customFormat="1" x14ac:dyDescent="0.25">
      <c r="G36" s="58"/>
    </row>
    <row r="37" spans="7:7" s="57" customFormat="1" x14ac:dyDescent="0.25">
      <c r="G37" s="58"/>
    </row>
    <row r="38" spans="7:7" s="57" customFormat="1" x14ac:dyDescent="0.25">
      <c r="G38" s="58"/>
    </row>
    <row r="39" spans="7:7" s="57" customFormat="1" x14ac:dyDescent="0.25">
      <c r="G39" s="58"/>
    </row>
    <row r="40" spans="7:7" s="57" customFormat="1" x14ac:dyDescent="0.25">
      <c r="G40" s="58"/>
    </row>
    <row r="41" spans="7:7" s="57" customFormat="1" x14ac:dyDescent="0.25">
      <c r="G41" s="58"/>
    </row>
    <row r="42" spans="7:7" s="57" customFormat="1" x14ac:dyDescent="0.25">
      <c r="G42" s="58"/>
    </row>
    <row r="43" spans="7:7" s="57" customFormat="1" x14ac:dyDescent="0.25">
      <c r="G43" s="58"/>
    </row>
    <row r="44" spans="7:7" s="57" customFormat="1" x14ac:dyDescent="0.25">
      <c r="G44" s="58"/>
    </row>
    <row r="45" spans="7:7" s="57" customFormat="1" x14ac:dyDescent="0.25">
      <c r="G45" s="58"/>
    </row>
    <row r="46" spans="7:7" s="57" customFormat="1" x14ac:dyDescent="0.25">
      <c r="G46" s="58"/>
    </row>
    <row r="47" spans="7:7" s="57" customFormat="1" x14ac:dyDescent="0.25">
      <c r="G47" s="58"/>
    </row>
    <row r="48" spans="7:7" s="57" customFormat="1" x14ac:dyDescent="0.25">
      <c r="G48" s="58"/>
    </row>
    <row r="49" spans="7:7" s="57" customFormat="1" x14ac:dyDescent="0.25">
      <c r="G49" s="58"/>
    </row>
    <row r="50" spans="7:7" s="57" customFormat="1" x14ac:dyDescent="0.25">
      <c r="G50" s="58"/>
    </row>
    <row r="51" spans="7:7" s="57" customFormat="1" x14ac:dyDescent="0.25">
      <c r="G51" s="58"/>
    </row>
    <row r="52" spans="7:7" s="57" customFormat="1" x14ac:dyDescent="0.25">
      <c r="G52" s="58"/>
    </row>
    <row r="53" spans="7:7" s="57" customFormat="1" x14ac:dyDescent="0.25">
      <c r="G53" s="58"/>
    </row>
    <row r="54" spans="7:7" s="57" customFormat="1" x14ac:dyDescent="0.25">
      <c r="G54" s="58"/>
    </row>
    <row r="55" spans="7:7" s="57" customFormat="1" x14ac:dyDescent="0.25">
      <c r="G55" s="58"/>
    </row>
    <row r="56" spans="7:7" s="57" customFormat="1" x14ac:dyDescent="0.25">
      <c r="G56" s="58"/>
    </row>
    <row r="57" spans="7:7" s="57" customFormat="1" x14ac:dyDescent="0.25">
      <c r="G57" s="58"/>
    </row>
    <row r="58" spans="7:7" s="57" customFormat="1" x14ac:dyDescent="0.25">
      <c r="G58" s="58"/>
    </row>
    <row r="59" spans="7:7" s="57" customFormat="1" x14ac:dyDescent="0.25">
      <c r="G59" s="58"/>
    </row>
    <row r="60" spans="7:7" s="57" customFormat="1" x14ac:dyDescent="0.25">
      <c r="G60" s="58"/>
    </row>
    <row r="61" spans="7:7" s="57" customFormat="1" x14ac:dyDescent="0.25">
      <c r="G61" s="58"/>
    </row>
  </sheetData>
  <sheetProtection selectLockedCells="1" selectUnlockedCells="1"/>
  <dataConsolidate/>
  <mergeCells count="26">
    <mergeCell ref="AI13:AI14"/>
    <mergeCell ref="D12:D14"/>
    <mergeCell ref="E12:E14"/>
    <mergeCell ref="F12:F14"/>
    <mergeCell ref="Y13:Y14"/>
    <mergeCell ref="C7:C14"/>
    <mergeCell ref="C2:E4"/>
    <mergeCell ref="F2:AF4"/>
    <mergeCell ref="AG2:AI4"/>
    <mergeCell ref="C5:C6"/>
    <mergeCell ref="D5:D6"/>
    <mergeCell ref="E5:E6"/>
    <mergeCell ref="F5:F6"/>
    <mergeCell ref="G5:H5"/>
    <mergeCell ref="I5:I6"/>
    <mergeCell ref="J5:L5"/>
    <mergeCell ref="AA5:AG5"/>
    <mergeCell ref="AI5:AI6"/>
    <mergeCell ref="Y9:Y10"/>
    <mergeCell ref="M5:S5"/>
    <mergeCell ref="T5:T6"/>
    <mergeCell ref="V5:Z5"/>
    <mergeCell ref="D7:D11"/>
    <mergeCell ref="E7:E11"/>
    <mergeCell ref="F7:F11"/>
    <mergeCell ref="U7:U11"/>
  </mergeCells>
  <conditionalFormatting sqref="AG5 S5 AG11 AG9 S9:S11">
    <cfRule type="containsText" dxfId="59" priority="113" operator="containsText" text="IV">
      <formula>NOT(ISERROR(SEARCH("IV",S5)))</formula>
    </cfRule>
    <cfRule type="containsText" dxfId="58" priority="114" operator="containsText" text="III">
      <formula>NOT(ISERROR(SEARCH("III",S5)))</formula>
    </cfRule>
    <cfRule type="containsText" dxfId="57" priority="115" operator="containsText" text="II">
      <formula>NOT(ISERROR(SEARCH("II",S5)))</formula>
    </cfRule>
    <cfRule type="containsText" dxfId="56" priority="116" operator="containsText" text="I">
      <formula>NOT(ISERROR(SEARCH("I",S5)))</formula>
    </cfRule>
  </conditionalFormatting>
  <conditionalFormatting sqref="AG10">
    <cfRule type="containsText" dxfId="55" priority="109" operator="containsText" text="IV">
      <formula>NOT(ISERROR(SEARCH("IV",AG10)))</formula>
    </cfRule>
    <cfRule type="containsText" dxfId="54" priority="110" operator="containsText" text="III">
      <formula>NOT(ISERROR(SEARCH("III",AG10)))</formula>
    </cfRule>
    <cfRule type="containsText" dxfId="53" priority="111" operator="containsText" text="II">
      <formula>NOT(ISERROR(SEARCH("II",AG10)))</formula>
    </cfRule>
    <cfRule type="containsText" dxfId="52" priority="112" operator="containsText" text="I">
      <formula>NOT(ISERROR(SEARCH("I",AG10)))</formula>
    </cfRule>
  </conditionalFormatting>
  <conditionalFormatting sqref="S8 AG8">
    <cfRule type="containsText" dxfId="51" priority="105" operator="containsText" text="IV">
      <formula>NOT(ISERROR(SEARCH("IV",S8)))</formula>
    </cfRule>
    <cfRule type="containsText" dxfId="50" priority="106" operator="containsText" text="III">
      <formula>NOT(ISERROR(SEARCH("III",S8)))</formula>
    </cfRule>
    <cfRule type="containsText" dxfId="49" priority="107" operator="containsText" text="II">
      <formula>NOT(ISERROR(SEARCH("II",S8)))</formula>
    </cfRule>
    <cfRule type="containsText" dxfId="48" priority="108" operator="containsText" text="I">
      <formula>NOT(ISERROR(SEARCH("I",S8)))</formula>
    </cfRule>
  </conditionalFormatting>
  <conditionalFormatting sqref="AG7">
    <cfRule type="containsText" dxfId="47" priority="41" operator="containsText" text="IV">
      <formula>NOT(ISERROR(SEARCH("IV",AG7)))</formula>
    </cfRule>
    <cfRule type="containsText" dxfId="46" priority="42" operator="containsText" text="III">
      <formula>NOT(ISERROR(SEARCH("III",AG7)))</formula>
    </cfRule>
    <cfRule type="containsText" dxfId="45" priority="43" operator="containsText" text="II">
      <formula>NOT(ISERROR(SEARCH("II",AG7)))</formula>
    </cfRule>
    <cfRule type="containsText" dxfId="44" priority="44" operator="containsText" text="I">
      <formula>NOT(ISERROR(SEARCH("I",AG7)))</formula>
    </cfRule>
  </conditionalFormatting>
  <conditionalFormatting sqref="S7">
    <cfRule type="containsText" dxfId="43" priority="37" operator="containsText" text="IV">
      <formula>NOT(ISERROR(SEARCH("IV",S7)))</formula>
    </cfRule>
    <cfRule type="containsText" dxfId="42" priority="38" operator="containsText" text="III">
      <formula>NOT(ISERROR(SEARCH("III",S7)))</formula>
    </cfRule>
    <cfRule type="containsText" dxfId="41" priority="39" operator="containsText" text="II">
      <formula>NOT(ISERROR(SEARCH("II",S7)))</formula>
    </cfRule>
    <cfRule type="containsText" dxfId="40" priority="40" operator="containsText" text="I">
      <formula>NOT(ISERROR(SEARCH("I",S7)))</formula>
    </cfRule>
  </conditionalFormatting>
  <conditionalFormatting sqref="AG14">
    <cfRule type="containsText" dxfId="39" priority="1" operator="containsText" text="IV">
      <formula>NOT(ISERROR(SEARCH("IV",AG14)))</formula>
    </cfRule>
    <cfRule type="containsText" dxfId="38" priority="2" operator="containsText" text="III">
      <formula>NOT(ISERROR(SEARCH("III",AG14)))</formula>
    </cfRule>
    <cfRule type="containsText" dxfId="37" priority="3" operator="containsText" text="II">
      <formula>NOT(ISERROR(SEARCH("II",AG14)))</formula>
    </cfRule>
    <cfRule type="containsText" dxfId="36" priority="4" operator="containsText" text="I">
      <formula>NOT(ISERROR(SEARCH("I",AG14)))</formula>
    </cfRule>
  </conditionalFormatting>
  <conditionalFormatting sqref="S12 AG12 U12">
    <cfRule type="containsText" dxfId="35" priority="21" operator="containsText" text="IV">
      <formula>NOT(ISERROR(SEARCH("IV",S12)))</formula>
    </cfRule>
    <cfRule type="containsText" dxfId="34" priority="22" operator="containsText" text="III">
      <formula>NOT(ISERROR(SEARCH("III",S12)))</formula>
    </cfRule>
    <cfRule type="containsText" dxfId="33" priority="23" operator="containsText" text="II">
      <formula>NOT(ISERROR(SEARCH("II",S12)))</formula>
    </cfRule>
    <cfRule type="containsText" dxfId="32" priority="24" operator="containsText" text="I">
      <formula>NOT(ISERROR(SEARCH("I",S12)))</formula>
    </cfRule>
  </conditionalFormatting>
  <conditionalFormatting sqref="S13">
    <cfRule type="containsText" dxfId="31" priority="17" operator="containsText" text="IV">
      <formula>NOT(ISERROR(SEARCH("IV",S13)))</formula>
    </cfRule>
    <cfRule type="containsText" dxfId="30" priority="18" operator="containsText" text="III">
      <formula>NOT(ISERROR(SEARCH("III",S13)))</formula>
    </cfRule>
    <cfRule type="containsText" dxfId="29" priority="19" operator="containsText" text="II">
      <formula>NOT(ISERROR(SEARCH("II",S13)))</formula>
    </cfRule>
    <cfRule type="containsText" dxfId="28" priority="20" operator="containsText" text="I">
      <formula>NOT(ISERROR(SEARCH("I",S13)))</formula>
    </cfRule>
  </conditionalFormatting>
  <conditionalFormatting sqref="AG13">
    <cfRule type="containsText" dxfId="27" priority="13" operator="containsText" text="IV">
      <formula>NOT(ISERROR(SEARCH("IV",AG13)))</formula>
    </cfRule>
    <cfRule type="containsText" dxfId="26" priority="14" operator="containsText" text="III">
      <formula>NOT(ISERROR(SEARCH("III",AG13)))</formula>
    </cfRule>
    <cfRule type="containsText" dxfId="25" priority="15" operator="containsText" text="II">
      <formula>NOT(ISERROR(SEARCH("II",AG13)))</formula>
    </cfRule>
    <cfRule type="containsText" dxfId="24" priority="16" operator="containsText" text="I">
      <formula>NOT(ISERROR(SEARCH("I",AG13)))</formula>
    </cfRule>
  </conditionalFormatting>
  <conditionalFormatting sqref="U13:U14">
    <cfRule type="containsText" dxfId="23" priority="9" operator="containsText" text="IV">
      <formula>NOT(ISERROR(SEARCH("IV",U13)))</formula>
    </cfRule>
    <cfRule type="containsText" dxfId="22" priority="10" operator="containsText" text="III">
      <formula>NOT(ISERROR(SEARCH("III",U13)))</formula>
    </cfRule>
    <cfRule type="containsText" dxfId="21" priority="11" operator="containsText" text="II">
      <formula>NOT(ISERROR(SEARCH("II",U13)))</formula>
    </cfRule>
    <cfRule type="containsText" dxfId="20" priority="12" operator="containsText" text="I">
      <formula>NOT(ISERROR(SEARCH("I",U13)))</formula>
    </cfRule>
  </conditionalFormatting>
  <conditionalFormatting sqref="S14">
    <cfRule type="containsText" dxfId="19" priority="5" operator="containsText" text="IV">
      <formula>NOT(ISERROR(SEARCH("IV",S14)))</formula>
    </cfRule>
    <cfRule type="containsText" dxfId="18" priority="6" operator="containsText" text="III">
      <formula>NOT(ISERROR(SEARCH("III",S14)))</formula>
    </cfRule>
    <cfRule type="containsText" dxfId="17" priority="7" operator="containsText" text="II">
      <formula>NOT(ISERROR(SEARCH("II",S14)))</formula>
    </cfRule>
    <cfRule type="containsText" dxfId="16" priority="8" operator="containsText" text="I">
      <formula>NOT(ISERROR(SEARCH("I",S14)))</formula>
    </cfRule>
  </conditionalFormatting>
  <dataValidations count="9">
    <dataValidation type="list" allowBlank="1" showInputMessage="1" showErrorMessage="1" sqref="AG1:AG2 AG5:AG11 AG15:AG1048576">
      <formula1>#REF!</formula1>
    </dataValidation>
    <dataValidation type="list" allowBlank="1" showInputMessage="1" showErrorMessage="1" sqref="AC1 AC5:AC10 AC15:AC1048576">
      <formula1>$D$3:$D$5</formula1>
    </dataValidation>
    <dataValidation type="list" allowBlank="1" showInputMessage="1" showErrorMessage="1" sqref="Q1 Q15:Q1048576 Q5:Q11 AE5:AE6 AE15:AE1048576">
      <formula1>$D$16:$D$19</formula1>
    </dataValidation>
    <dataValidation type="list" allowBlank="1" showInputMessage="1" showErrorMessage="1" sqref="N15:N1048576 AB15:AB1048576 N5:N11 AB5:AB6 N1">
      <formula1>$D$11:$D$12</formula1>
    </dataValidation>
    <dataValidation type="list" allowBlank="1" showInputMessage="1" showErrorMessage="1" sqref="M1 AA5:AA6 AA15:AA1048576">
      <formula1>$D$4:$D$7</formula1>
    </dataValidation>
    <dataValidation type="list" allowBlank="1" showInputMessage="1" showErrorMessage="1" sqref="AE7:AE11 Q7:Q11">
      <formula1>$B$16:$B$19</formula1>
    </dataValidation>
    <dataValidation type="list" allowBlank="1" showInputMessage="1" showErrorMessage="1" sqref="M15:S1048576 M5:M6 O5:R6 N5:N11 S5:S11 AA1:AB1">
      <formula1>$B$11:$B$12</formula1>
    </dataValidation>
    <dataValidation type="list" allowBlank="1" showInputMessage="1" showErrorMessage="1" sqref="M7:M11">
      <formula1>$B$4:$B$7</formula1>
    </dataValidation>
    <dataValidation type="list" allowBlank="1" showInputMessage="1" showErrorMessage="1" sqref="AG12:AG14">
      <formula1>#REF!</formula1>
    </dataValidation>
  </dataValidations>
  <printOptions horizontalCentered="1"/>
  <pageMargins left="0" right="0" top="0" bottom="0" header="0" footer="0"/>
  <pageSetup paperSize="5" scale="39" orientation="landscape" r:id="rId1"/>
  <colBreaks count="1" manualBreakCount="1">
    <brk id="35" max="12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CAMBIOS!$B$19:$B$22</xm:f>
          </x14:formula1>
          <xm:sqref>AE1 Q12:Q14 AE12:AE14</xm:sqref>
        </x14:dataValidation>
        <x14:dataValidation type="list" allowBlank="1" showInputMessage="1" showErrorMessage="1">
          <x14:formula1>
            <xm:f>CAMBIOS!$B$12:$B$15</xm:f>
          </x14:formula1>
          <xm:sqref>N12:N14 AB7:AB14</xm:sqref>
        </x14:dataValidation>
        <x14:dataValidation type="list" allowBlank="1" showInputMessage="1" showErrorMessage="1">
          <x14:formula1>
            <xm:f>CAMBIOS!$B$5:$B$8</xm:f>
          </x14:formula1>
          <xm:sqref>AA7:AA14 M12:M14</xm:sqref>
        </x14:dataValidation>
        <x14:dataValidation type="list" allowBlank="1" showInputMessage="1" showErrorMessage="1">
          <x14:formula1>
            <xm:f>CAMBIOS!$D$5:$D$58</xm:f>
          </x14:formula1>
          <xm:sqref>G5:G1048576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C3:AI60"/>
  <sheetViews>
    <sheetView topLeftCell="A10" zoomScale="50" zoomScaleNormal="50" zoomScaleSheetLayoutView="55" zoomScalePageLayoutView="80" workbookViewId="0">
      <selection activeCell="E15" sqref="E15"/>
    </sheetView>
  </sheetViews>
  <sheetFormatPr baseColWidth="10" defaultColWidth="10.85546875" defaultRowHeight="16.5" x14ac:dyDescent="0.25"/>
  <cols>
    <col min="1" max="1" width="10.85546875" style="2"/>
    <col min="2" max="2" width="2.28515625" style="2" customWidth="1"/>
    <col min="3" max="4" width="9.42578125" style="2" customWidth="1"/>
    <col min="5" max="5" width="14.42578125" style="2" customWidth="1"/>
    <col min="6" max="6" width="9" style="2" customWidth="1"/>
    <col min="7" max="7" width="29.28515625" style="1" customWidth="1"/>
    <col min="8" max="8" width="25.85546875" style="2" customWidth="1"/>
    <col min="9" max="12" width="19.140625" style="2" customWidth="1"/>
    <col min="13" max="13" width="7.42578125" style="4" customWidth="1"/>
    <col min="14" max="15" width="7.42578125" style="2" customWidth="1"/>
    <col min="16" max="18" width="10.85546875" style="2"/>
    <col min="19" max="19" width="7.42578125" style="2" customWidth="1"/>
    <col min="20" max="20" width="15.140625" style="2" customWidth="1"/>
    <col min="21" max="21" width="13.5703125" style="2" customWidth="1"/>
    <col min="22" max="24" width="12.28515625" style="2" customWidth="1"/>
    <col min="25" max="25" width="41.85546875" style="2" customWidth="1"/>
    <col min="26" max="26" width="7.42578125" style="2" customWidth="1"/>
    <col min="27" max="27" width="9.42578125" style="4" customWidth="1"/>
    <col min="28" max="29" width="9.42578125" style="2" customWidth="1"/>
    <col min="30" max="34" width="10.85546875" style="2"/>
    <col min="35" max="35" width="25.7109375" style="2" customWidth="1"/>
    <col min="36" max="36" width="3.28515625" style="2" customWidth="1"/>
    <col min="37" max="16384" width="10.85546875" style="2"/>
  </cols>
  <sheetData>
    <row r="3" spans="3:35" ht="30" customHeight="1" x14ac:dyDescent="0.25">
      <c r="C3" s="233"/>
      <c r="D3" s="233"/>
      <c r="E3" s="233"/>
      <c r="F3" s="234" t="s">
        <v>45</v>
      </c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5"/>
      <c r="AH3" s="235"/>
      <c r="AI3" s="235"/>
    </row>
    <row r="4" spans="3:35" ht="30" customHeight="1" x14ac:dyDescent="0.25">
      <c r="C4" s="233"/>
      <c r="D4" s="233"/>
      <c r="E4" s="233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5"/>
      <c r="AH4" s="235"/>
      <c r="AI4" s="235"/>
    </row>
    <row r="5" spans="3:35" ht="30" customHeight="1" x14ac:dyDescent="0.25">
      <c r="C5" s="233"/>
      <c r="D5" s="233"/>
      <c r="E5" s="233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5"/>
      <c r="AH5" s="235"/>
      <c r="AI5" s="235"/>
    </row>
    <row r="6" spans="3:35" ht="46.5" customHeight="1" x14ac:dyDescent="0.25">
      <c r="C6" s="236" t="s">
        <v>78</v>
      </c>
      <c r="D6" s="236" t="s">
        <v>21</v>
      </c>
      <c r="E6" s="236" t="s">
        <v>22</v>
      </c>
      <c r="F6" s="236" t="s">
        <v>114</v>
      </c>
      <c r="G6" s="237" t="s">
        <v>23</v>
      </c>
      <c r="H6" s="237"/>
      <c r="I6" s="238" t="s">
        <v>26</v>
      </c>
      <c r="J6" s="237" t="s">
        <v>24</v>
      </c>
      <c r="K6" s="237"/>
      <c r="L6" s="237"/>
      <c r="M6" s="237" t="s">
        <v>25</v>
      </c>
      <c r="N6" s="237"/>
      <c r="O6" s="237"/>
      <c r="P6" s="237"/>
      <c r="Q6" s="237"/>
      <c r="R6" s="237"/>
      <c r="S6" s="237"/>
      <c r="T6" s="238" t="s">
        <v>11</v>
      </c>
      <c r="U6" s="26" t="s">
        <v>13</v>
      </c>
      <c r="V6" s="239" t="s">
        <v>15</v>
      </c>
      <c r="W6" s="239"/>
      <c r="X6" s="239"/>
      <c r="Y6" s="239"/>
      <c r="Z6" s="239"/>
      <c r="AA6" s="237" t="s">
        <v>43</v>
      </c>
      <c r="AB6" s="237"/>
      <c r="AC6" s="237"/>
      <c r="AD6" s="237"/>
      <c r="AE6" s="237"/>
      <c r="AF6" s="237"/>
      <c r="AG6" s="237"/>
      <c r="AH6" s="30" t="s">
        <v>11</v>
      </c>
      <c r="AI6" s="229" t="s">
        <v>44</v>
      </c>
    </row>
    <row r="7" spans="3:35" ht="87" x14ac:dyDescent="0.25">
      <c r="C7" s="236"/>
      <c r="D7" s="236"/>
      <c r="E7" s="236"/>
      <c r="F7" s="236"/>
      <c r="G7" s="22" t="s">
        <v>1</v>
      </c>
      <c r="H7" s="30" t="s">
        <v>0</v>
      </c>
      <c r="I7" s="238"/>
      <c r="J7" s="31" t="s">
        <v>2</v>
      </c>
      <c r="K7" s="31" t="s">
        <v>3</v>
      </c>
      <c r="L7" s="31" t="s">
        <v>4</v>
      </c>
      <c r="M7" s="23" t="s">
        <v>5</v>
      </c>
      <c r="N7" s="23" t="s">
        <v>6</v>
      </c>
      <c r="O7" s="31" t="s">
        <v>28</v>
      </c>
      <c r="P7" s="31" t="s">
        <v>7</v>
      </c>
      <c r="Q7" s="31" t="s">
        <v>8</v>
      </c>
      <c r="R7" s="31" t="s">
        <v>9</v>
      </c>
      <c r="S7" s="31" t="s">
        <v>10</v>
      </c>
      <c r="T7" s="238"/>
      <c r="U7" s="24" t="s">
        <v>14</v>
      </c>
      <c r="V7" s="25" t="s">
        <v>16</v>
      </c>
      <c r="W7" s="25" t="s">
        <v>17</v>
      </c>
      <c r="X7" s="25" t="s">
        <v>18</v>
      </c>
      <c r="Y7" s="25" t="s">
        <v>19</v>
      </c>
      <c r="Z7" s="27" t="s">
        <v>20</v>
      </c>
      <c r="AA7" s="23" t="s">
        <v>5</v>
      </c>
      <c r="AB7" s="31" t="s">
        <v>6</v>
      </c>
      <c r="AC7" s="31" t="s">
        <v>28</v>
      </c>
      <c r="AD7" s="31" t="s">
        <v>7</v>
      </c>
      <c r="AE7" s="31" t="s">
        <v>8</v>
      </c>
      <c r="AF7" s="31" t="s">
        <v>9</v>
      </c>
      <c r="AG7" s="31" t="s">
        <v>10</v>
      </c>
      <c r="AH7" s="31" t="s">
        <v>12</v>
      </c>
      <c r="AI7" s="229"/>
    </row>
    <row r="8" spans="3:35" s="6" customFormat="1" ht="85.5" customHeight="1" x14ac:dyDescent="0.25">
      <c r="C8" s="230" t="s">
        <v>454</v>
      </c>
      <c r="D8" s="231" t="s">
        <v>262</v>
      </c>
      <c r="E8" s="29" t="s">
        <v>198</v>
      </c>
      <c r="F8" s="82" t="s">
        <v>148</v>
      </c>
      <c r="G8" s="9" t="s">
        <v>72</v>
      </c>
      <c r="H8" s="32" t="s">
        <v>263</v>
      </c>
      <c r="I8" s="32" t="s">
        <v>143</v>
      </c>
      <c r="J8" s="32" t="s">
        <v>27</v>
      </c>
      <c r="K8" s="32" t="s">
        <v>197</v>
      </c>
      <c r="L8" s="32" t="s">
        <v>86</v>
      </c>
      <c r="M8" s="21">
        <v>2</v>
      </c>
      <c r="N8" s="21">
        <v>2</v>
      </c>
      <c r="O8" s="21">
        <f t="shared" ref="O8:O13" si="0">M8*N8</f>
        <v>4</v>
      </c>
      <c r="P8" s="21" t="str">
        <f t="shared" ref="P8:P13" si="1">IF(AND(O8&gt;=24,O8&lt;=40),"Muy Alto",IF(AND(20&gt;=O8,10&lt;=O8),"Alto",IF(AND(8&gt;=O8,6&lt;=O8),"Medio",IF(O8&lt;=4,"Bajo","-"))))</f>
        <v>Bajo</v>
      </c>
      <c r="Q8" s="21">
        <v>25</v>
      </c>
      <c r="R8" s="21">
        <f t="shared" ref="R8:R13" si="2">O8*Q8</f>
        <v>100</v>
      </c>
      <c r="S8" s="21" t="str">
        <f t="shared" ref="S8:S13" si="3">IF(AND(R8&gt;=600,R8&lt;=4000),"I",IF(AND(500&gt;=R8,150&lt;=R8),"II",IF(AND(120&gt;=R8,40&lt;=R8),"III",IF(R8&lt;=20,"IV","-"))))</f>
        <v>III</v>
      </c>
      <c r="T8" s="21" t="str">
        <f t="shared" ref="T8:T13" si="4">IF(R8&gt;=360,"No Aceptable","Aceptable")</f>
        <v>Aceptable</v>
      </c>
      <c r="U8" s="83">
        <v>48</v>
      </c>
      <c r="V8" s="13" t="s">
        <v>80</v>
      </c>
      <c r="W8" s="34" t="s">
        <v>80</v>
      </c>
      <c r="X8" s="34" t="s">
        <v>80</v>
      </c>
      <c r="Y8" s="15" t="s">
        <v>301</v>
      </c>
      <c r="Z8" s="3" t="s">
        <v>80</v>
      </c>
      <c r="AA8" s="21">
        <v>2</v>
      </c>
      <c r="AB8" s="21">
        <f>N8</f>
        <v>2</v>
      </c>
      <c r="AC8" s="21">
        <f t="shared" ref="AC8:AC13" si="5">AA8*AB8</f>
        <v>4</v>
      </c>
      <c r="AD8" s="21" t="str">
        <f t="shared" ref="AD8:AD13" si="6">IF(AND(AC8&gt;=24,AC8&lt;=40),"Muy Alto",IF(AND(20&gt;=AC8,10&lt;=AC8),"Alto",IF(AND(8&gt;=AC8,6&lt;=AC8),"Medio",IF(AC8&lt;=4,"Bajo","-"))))</f>
        <v>Bajo</v>
      </c>
      <c r="AE8" s="21">
        <v>10</v>
      </c>
      <c r="AF8" s="21">
        <f t="shared" ref="AF8:AF13" si="7">AC8*AE8</f>
        <v>40</v>
      </c>
      <c r="AG8" s="32" t="str">
        <f t="shared" ref="AG8:AG13" si="8">IF(AND(AF8&gt;=600,AF8&lt;=4000),"I",IF(AND(500&gt;=AF8,150&lt;=AF8),"II",IF(AND(120&gt;=AF8,40&lt;=AF8),"III",IF(AF8&lt;=20,"IV","-"))))</f>
        <v>III</v>
      </c>
      <c r="AH8" s="32" t="str">
        <f t="shared" ref="AH8:AH13" si="9">IF(AF8&gt;=360,"No Aceptable","Aceptable")</f>
        <v>Aceptable</v>
      </c>
      <c r="AI8" s="226" t="s">
        <v>304</v>
      </c>
    </row>
    <row r="9" spans="3:35" s="6" customFormat="1" ht="85.5" customHeight="1" x14ac:dyDescent="0.25">
      <c r="C9" s="230"/>
      <c r="D9" s="231"/>
      <c r="E9" s="225" t="s">
        <v>200</v>
      </c>
      <c r="F9" s="82"/>
      <c r="G9" s="9" t="s">
        <v>68</v>
      </c>
      <c r="H9" s="32" t="s">
        <v>265</v>
      </c>
      <c r="I9" s="32" t="s">
        <v>175</v>
      </c>
      <c r="J9" s="32" t="s">
        <v>27</v>
      </c>
      <c r="K9" s="32" t="s">
        <v>197</v>
      </c>
      <c r="L9" s="32" t="s">
        <v>83</v>
      </c>
      <c r="M9" s="21">
        <v>2</v>
      </c>
      <c r="N9" s="21">
        <v>2</v>
      </c>
      <c r="O9" s="21">
        <f>M9*N9</f>
        <v>4</v>
      </c>
      <c r="P9" s="21" t="str">
        <f>IF(AND(O9&gt;=24,O9&lt;=40),"Muy Alto",IF(AND(20&gt;=O9,10&lt;=O9),"Alto",IF(AND(8&gt;=O9,6&lt;=O9),"Medio",IF(O9&lt;=4,"Bajo","-"))))</f>
        <v>Bajo</v>
      </c>
      <c r="Q9" s="21">
        <v>25</v>
      </c>
      <c r="R9" s="21">
        <f t="shared" si="2"/>
        <v>100</v>
      </c>
      <c r="S9" s="21" t="str">
        <f t="shared" si="3"/>
        <v>III</v>
      </c>
      <c r="T9" s="21" t="str">
        <f>IF(R9&gt;=360,"No Aceptable","Aceptable")</f>
        <v>Aceptable</v>
      </c>
      <c r="U9" s="83"/>
      <c r="V9" s="13" t="s">
        <v>80</v>
      </c>
      <c r="W9" s="13" t="s">
        <v>80</v>
      </c>
      <c r="X9" s="13" t="s">
        <v>80</v>
      </c>
      <c r="Y9" s="15" t="s">
        <v>301</v>
      </c>
      <c r="Z9" s="3" t="s">
        <v>80</v>
      </c>
      <c r="AA9" s="21">
        <v>2</v>
      </c>
      <c r="AB9" s="21">
        <f>N9</f>
        <v>2</v>
      </c>
      <c r="AC9" s="21">
        <f>AA9*AB9</f>
        <v>4</v>
      </c>
      <c r="AD9" s="21" t="str">
        <f>IF(AND(AC9&gt;=24,AC9&lt;=40),"Muy Alto",IF(AND(20&gt;=AC9,10&lt;=AC9),"Alto",IF(AND(8&gt;=AC9,6&lt;=AC9),"Medio",IF(AC9&lt;=4,"Bajo","-"))))</f>
        <v>Bajo</v>
      </c>
      <c r="AE9" s="21">
        <v>10</v>
      </c>
      <c r="AF9" s="21">
        <f>AC9*AE9</f>
        <v>40</v>
      </c>
      <c r="AG9" s="32" t="str">
        <f>IF(AND(AF9&gt;=600,AF9&lt;=4000),"I",IF(AND(500&gt;=AF9,150&lt;=AF9),"II",IF(AND(120&gt;=AF9,40&lt;=AF9),"III",IF(AF9&lt;=20,"IV","-"))))</f>
        <v>III</v>
      </c>
      <c r="AH9" s="32" t="str">
        <f>IF(AF9&gt;=360,"No Aceptable","Aceptable")</f>
        <v>Aceptable</v>
      </c>
      <c r="AI9" s="227"/>
    </row>
    <row r="10" spans="3:35" s="6" customFormat="1" ht="85.5" customHeight="1" x14ac:dyDescent="0.25">
      <c r="C10" s="230"/>
      <c r="D10" s="231"/>
      <c r="E10" s="225"/>
      <c r="F10" s="82"/>
      <c r="G10" s="9" t="s">
        <v>70</v>
      </c>
      <c r="H10" s="32" t="s">
        <v>222</v>
      </c>
      <c r="I10" s="32" t="s">
        <v>152</v>
      </c>
      <c r="J10" s="32" t="s">
        <v>27</v>
      </c>
      <c r="K10" s="32" t="s">
        <v>153</v>
      </c>
      <c r="L10" s="32" t="s">
        <v>83</v>
      </c>
      <c r="M10" s="21">
        <v>2</v>
      </c>
      <c r="N10" s="21">
        <v>2</v>
      </c>
      <c r="O10" s="21">
        <f t="shared" si="0"/>
        <v>4</v>
      </c>
      <c r="P10" s="21" t="str">
        <f t="shared" si="1"/>
        <v>Bajo</v>
      </c>
      <c r="Q10" s="21">
        <v>25</v>
      </c>
      <c r="R10" s="21">
        <f t="shared" si="2"/>
        <v>100</v>
      </c>
      <c r="S10" s="21" t="str">
        <f t="shared" si="3"/>
        <v>III</v>
      </c>
      <c r="T10" s="21" t="str">
        <f t="shared" si="4"/>
        <v>Aceptable</v>
      </c>
      <c r="U10" s="83"/>
      <c r="V10" s="13" t="s">
        <v>80</v>
      </c>
      <c r="W10" s="13" t="s">
        <v>80</v>
      </c>
      <c r="X10" s="13" t="s">
        <v>80</v>
      </c>
      <c r="Y10" s="15" t="s">
        <v>301</v>
      </c>
      <c r="Z10" s="3" t="s">
        <v>80</v>
      </c>
      <c r="AA10" s="21">
        <v>2</v>
      </c>
      <c r="AB10" s="21">
        <f>N10</f>
        <v>2</v>
      </c>
      <c r="AC10" s="21">
        <f t="shared" si="5"/>
        <v>4</v>
      </c>
      <c r="AD10" s="21" t="str">
        <f t="shared" si="6"/>
        <v>Bajo</v>
      </c>
      <c r="AE10" s="21">
        <v>10</v>
      </c>
      <c r="AF10" s="21">
        <f t="shared" si="7"/>
        <v>40</v>
      </c>
      <c r="AG10" s="32" t="str">
        <f t="shared" si="8"/>
        <v>III</v>
      </c>
      <c r="AH10" s="32" t="str">
        <f t="shared" si="9"/>
        <v>Aceptable</v>
      </c>
      <c r="AI10" s="227"/>
    </row>
    <row r="11" spans="3:35" s="6" customFormat="1" ht="109.5" customHeight="1" x14ac:dyDescent="0.25">
      <c r="C11" s="230"/>
      <c r="D11" s="231"/>
      <c r="E11" s="28" t="s">
        <v>157</v>
      </c>
      <c r="F11" s="232"/>
      <c r="G11" s="9" t="s">
        <v>52</v>
      </c>
      <c r="H11" s="33" t="s">
        <v>264</v>
      </c>
      <c r="I11" s="33" t="s">
        <v>158</v>
      </c>
      <c r="J11" s="33" t="s">
        <v>27</v>
      </c>
      <c r="K11" s="33" t="s">
        <v>27</v>
      </c>
      <c r="L11" s="33" t="s">
        <v>83</v>
      </c>
      <c r="M11" s="8">
        <v>6</v>
      </c>
      <c r="N11" s="8">
        <v>2</v>
      </c>
      <c r="O11" s="8">
        <f t="shared" si="0"/>
        <v>12</v>
      </c>
      <c r="P11" s="8" t="str">
        <f t="shared" si="1"/>
        <v>Alto</v>
      </c>
      <c r="Q11" s="8">
        <v>10</v>
      </c>
      <c r="R11" s="8">
        <f t="shared" si="2"/>
        <v>120</v>
      </c>
      <c r="S11" s="8" t="str">
        <f t="shared" si="3"/>
        <v>III</v>
      </c>
      <c r="T11" s="8" t="str">
        <f t="shared" si="4"/>
        <v>Aceptable</v>
      </c>
      <c r="U11" s="12">
        <v>48</v>
      </c>
      <c r="V11" s="11" t="s">
        <v>80</v>
      </c>
      <c r="W11" s="11" t="s">
        <v>80</v>
      </c>
      <c r="X11" s="13" t="s">
        <v>80</v>
      </c>
      <c r="Y11" s="14" t="s">
        <v>303</v>
      </c>
      <c r="Z11" s="3" t="s">
        <v>80</v>
      </c>
      <c r="AA11" s="8">
        <v>2</v>
      </c>
      <c r="AB11" s="8">
        <f>N11</f>
        <v>2</v>
      </c>
      <c r="AC11" s="8">
        <f t="shared" si="5"/>
        <v>4</v>
      </c>
      <c r="AD11" s="8" t="str">
        <f t="shared" si="6"/>
        <v>Bajo</v>
      </c>
      <c r="AE11" s="8">
        <v>10</v>
      </c>
      <c r="AF11" s="8">
        <f t="shared" si="7"/>
        <v>40</v>
      </c>
      <c r="AG11" s="33" t="str">
        <f t="shared" si="8"/>
        <v>III</v>
      </c>
      <c r="AH11" s="33" t="str">
        <f t="shared" si="9"/>
        <v>Aceptable</v>
      </c>
      <c r="AI11" s="227"/>
    </row>
    <row r="12" spans="3:35" s="4" customFormat="1" ht="108.75" customHeight="1" x14ac:dyDescent="0.25">
      <c r="C12" s="230"/>
      <c r="D12" s="231"/>
      <c r="E12" s="28" t="s">
        <v>255</v>
      </c>
      <c r="F12" s="232"/>
      <c r="G12" s="9" t="s">
        <v>70</v>
      </c>
      <c r="H12" s="7" t="s">
        <v>266</v>
      </c>
      <c r="I12" s="33" t="s">
        <v>175</v>
      </c>
      <c r="J12" s="32" t="s">
        <v>27</v>
      </c>
      <c r="K12" s="33" t="s">
        <v>221</v>
      </c>
      <c r="L12" s="32" t="s">
        <v>27</v>
      </c>
      <c r="M12" s="21">
        <v>6</v>
      </c>
      <c r="N12" s="21">
        <v>2</v>
      </c>
      <c r="O12" s="21">
        <f t="shared" si="0"/>
        <v>12</v>
      </c>
      <c r="P12" s="21" t="str">
        <f t="shared" si="1"/>
        <v>Alto</v>
      </c>
      <c r="Q12" s="21">
        <v>10</v>
      </c>
      <c r="R12" s="21">
        <f t="shared" si="2"/>
        <v>120</v>
      </c>
      <c r="S12" s="21" t="str">
        <f t="shared" si="3"/>
        <v>III</v>
      </c>
      <c r="T12" s="8" t="str">
        <f t="shared" si="4"/>
        <v>Aceptable</v>
      </c>
      <c r="U12" s="12">
        <v>48</v>
      </c>
      <c r="V12" s="11" t="s">
        <v>80</v>
      </c>
      <c r="W12" s="11" t="s">
        <v>80</v>
      </c>
      <c r="X12" s="11" t="s">
        <v>80</v>
      </c>
      <c r="Y12" s="14" t="s">
        <v>302</v>
      </c>
      <c r="Z12" s="3" t="s">
        <v>80</v>
      </c>
      <c r="AA12" s="8">
        <v>6</v>
      </c>
      <c r="AB12" s="8">
        <v>1</v>
      </c>
      <c r="AC12" s="8">
        <f t="shared" si="5"/>
        <v>6</v>
      </c>
      <c r="AD12" s="8" t="str">
        <f t="shared" si="6"/>
        <v>Medio</v>
      </c>
      <c r="AE12" s="8">
        <v>10</v>
      </c>
      <c r="AF12" s="8">
        <f t="shared" si="7"/>
        <v>60</v>
      </c>
      <c r="AG12" s="33" t="str">
        <f t="shared" si="8"/>
        <v>III</v>
      </c>
      <c r="AH12" s="33" t="str">
        <f t="shared" si="9"/>
        <v>Aceptable</v>
      </c>
      <c r="AI12" s="228"/>
    </row>
    <row r="13" spans="3:35" s="4" customFormat="1" ht="189.75" x14ac:dyDescent="0.25">
      <c r="C13" s="87" t="s">
        <v>455</v>
      </c>
      <c r="D13" s="89" t="s">
        <v>365</v>
      </c>
      <c r="E13" s="89" t="s">
        <v>365</v>
      </c>
      <c r="F13" s="40" t="s">
        <v>148</v>
      </c>
      <c r="G13" s="39" t="s">
        <v>46</v>
      </c>
      <c r="H13" s="113" t="s">
        <v>456</v>
      </c>
      <c r="I13" s="113" t="s">
        <v>354</v>
      </c>
      <c r="J13" s="113" t="s">
        <v>27</v>
      </c>
      <c r="K13" s="113" t="s">
        <v>27</v>
      </c>
      <c r="L13" s="113" t="s">
        <v>27</v>
      </c>
      <c r="M13" s="93">
        <v>2</v>
      </c>
      <c r="N13" s="93">
        <v>2</v>
      </c>
      <c r="O13" s="93">
        <f t="shared" si="0"/>
        <v>4</v>
      </c>
      <c r="P13" s="93" t="str">
        <f t="shared" si="1"/>
        <v>Bajo</v>
      </c>
      <c r="Q13" s="93">
        <v>25</v>
      </c>
      <c r="R13" s="93">
        <f t="shared" si="2"/>
        <v>100</v>
      </c>
      <c r="S13" s="42" t="str">
        <f t="shared" si="3"/>
        <v>III</v>
      </c>
      <c r="T13" s="93" t="str">
        <f t="shared" si="4"/>
        <v>Aceptable</v>
      </c>
      <c r="U13" s="93">
        <v>270</v>
      </c>
      <c r="V13" s="93" t="s">
        <v>80</v>
      </c>
      <c r="W13" s="93" t="s">
        <v>80</v>
      </c>
      <c r="X13" s="93" t="s">
        <v>80</v>
      </c>
      <c r="Y13" s="116" t="s">
        <v>457</v>
      </c>
      <c r="Z13" s="43" t="s">
        <v>358</v>
      </c>
      <c r="AA13" s="93">
        <v>2</v>
      </c>
      <c r="AB13" s="43">
        <v>2</v>
      </c>
      <c r="AC13" s="93">
        <f t="shared" si="5"/>
        <v>4</v>
      </c>
      <c r="AD13" s="93" t="str">
        <f t="shared" si="6"/>
        <v>Bajo</v>
      </c>
      <c r="AE13" s="93">
        <v>10</v>
      </c>
      <c r="AF13" s="93">
        <f t="shared" si="7"/>
        <v>40</v>
      </c>
      <c r="AG13" s="93" t="str">
        <f t="shared" si="8"/>
        <v>III</v>
      </c>
      <c r="AH13" s="93" t="str">
        <f t="shared" si="9"/>
        <v>Aceptable</v>
      </c>
      <c r="AI13" s="113" t="s">
        <v>458</v>
      </c>
    </row>
    <row r="14" spans="3:35" s="4" customFormat="1" x14ac:dyDescent="0.25">
      <c r="G14" s="5"/>
    </row>
    <row r="15" spans="3:35" s="4" customFormat="1" x14ac:dyDescent="0.25">
      <c r="G15" s="5"/>
    </row>
    <row r="16" spans="3:35" s="4" customFormat="1" x14ac:dyDescent="0.25">
      <c r="G16" s="5"/>
    </row>
    <row r="17" spans="7:7" s="4" customFormat="1" x14ac:dyDescent="0.25">
      <c r="G17" s="5"/>
    </row>
    <row r="18" spans="7:7" s="4" customFormat="1" x14ac:dyDescent="0.25">
      <c r="G18" s="5"/>
    </row>
    <row r="19" spans="7:7" s="4" customFormat="1" x14ac:dyDescent="0.25">
      <c r="G19" s="5"/>
    </row>
    <row r="20" spans="7:7" s="4" customFormat="1" x14ac:dyDescent="0.25">
      <c r="G20" s="5"/>
    </row>
    <row r="21" spans="7:7" s="4" customFormat="1" x14ac:dyDescent="0.25">
      <c r="G21" s="5"/>
    </row>
    <row r="22" spans="7:7" s="4" customFormat="1" x14ac:dyDescent="0.25">
      <c r="G22" s="5"/>
    </row>
    <row r="23" spans="7:7" s="4" customFormat="1" x14ac:dyDescent="0.25">
      <c r="G23" s="5"/>
    </row>
    <row r="24" spans="7:7" s="4" customFormat="1" x14ac:dyDescent="0.25">
      <c r="G24" s="5"/>
    </row>
    <row r="25" spans="7:7" s="4" customFormat="1" x14ac:dyDescent="0.25">
      <c r="G25" s="5"/>
    </row>
    <row r="26" spans="7:7" s="4" customFormat="1" x14ac:dyDescent="0.25">
      <c r="G26" s="5"/>
    </row>
    <row r="27" spans="7:7" s="4" customFormat="1" x14ac:dyDescent="0.25">
      <c r="G27" s="5"/>
    </row>
    <row r="28" spans="7:7" s="4" customFormat="1" x14ac:dyDescent="0.25">
      <c r="G28" s="5"/>
    </row>
    <row r="29" spans="7:7" s="4" customFormat="1" x14ac:dyDescent="0.25">
      <c r="G29" s="5"/>
    </row>
    <row r="30" spans="7:7" s="4" customFormat="1" x14ac:dyDescent="0.25">
      <c r="G30" s="5"/>
    </row>
    <row r="31" spans="7:7" s="4" customFormat="1" x14ac:dyDescent="0.25">
      <c r="G31" s="5"/>
    </row>
    <row r="32" spans="7:7" s="4" customFormat="1" x14ac:dyDescent="0.25">
      <c r="G32" s="5"/>
    </row>
    <row r="33" spans="7:7" s="4" customFormat="1" x14ac:dyDescent="0.25">
      <c r="G33" s="5"/>
    </row>
    <row r="34" spans="7:7" s="4" customFormat="1" x14ac:dyDescent="0.25">
      <c r="G34" s="5"/>
    </row>
    <row r="35" spans="7:7" s="4" customFormat="1" x14ac:dyDescent="0.25">
      <c r="G35" s="5"/>
    </row>
    <row r="36" spans="7:7" s="4" customFormat="1" x14ac:dyDescent="0.25">
      <c r="G36" s="5"/>
    </row>
    <row r="37" spans="7:7" s="4" customFormat="1" x14ac:dyDescent="0.25">
      <c r="G37" s="5"/>
    </row>
    <row r="38" spans="7:7" s="4" customFormat="1" x14ac:dyDescent="0.25">
      <c r="G38" s="5"/>
    </row>
    <row r="39" spans="7:7" s="4" customFormat="1" x14ac:dyDescent="0.25">
      <c r="G39" s="5"/>
    </row>
    <row r="40" spans="7:7" s="4" customFormat="1" x14ac:dyDescent="0.25">
      <c r="G40" s="5"/>
    </row>
    <row r="41" spans="7:7" s="4" customFormat="1" x14ac:dyDescent="0.25">
      <c r="G41" s="5"/>
    </row>
    <row r="42" spans="7:7" s="4" customFormat="1" x14ac:dyDescent="0.25">
      <c r="G42" s="5"/>
    </row>
    <row r="43" spans="7:7" s="4" customFormat="1" x14ac:dyDescent="0.25">
      <c r="G43" s="5"/>
    </row>
    <row r="44" spans="7:7" s="4" customFormat="1" x14ac:dyDescent="0.25">
      <c r="G44" s="5"/>
    </row>
    <row r="45" spans="7:7" s="4" customFormat="1" x14ac:dyDescent="0.25">
      <c r="G45" s="5"/>
    </row>
    <row r="46" spans="7:7" s="4" customFormat="1" x14ac:dyDescent="0.25">
      <c r="G46" s="5"/>
    </row>
    <row r="47" spans="7:7" s="4" customFormat="1" x14ac:dyDescent="0.25">
      <c r="G47" s="5"/>
    </row>
    <row r="48" spans="7:7" s="4" customFormat="1" x14ac:dyDescent="0.25">
      <c r="G48" s="5"/>
    </row>
    <row r="49" spans="7:7" s="4" customFormat="1" x14ac:dyDescent="0.25">
      <c r="G49" s="5"/>
    </row>
    <row r="50" spans="7:7" s="4" customFormat="1" x14ac:dyDescent="0.25">
      <c r="G50" s="5"/>
    </row>
    <row r="51" spans="7:7" s="4" customFormat="1" x14ac:dyDescent="0.25">
      <c r="G51" s="5"/>
    </row>
    <row r="52" spans="7:7" s="4" customFormat="1" x14ac:dyDescent="0.25">
      <c r="G52" s="5"/>
    </row>
    <row r="53" spans="7:7" s="4" customFormat="1" x14ac:dyDescent="0.25">
      <c r="G53" s="5"/>
    </row>
    <row r="54" spans="7:7" s="4" customFormat="1" x14ac:dyDescent="0.25">
      <c r="G54" s="5"/>
    </row>
    <row r="55" spans="7:7" s="4" customFormat="1" x14ac:dyDescent="0.25">
      <c r="G55" s="5"/>
    </row>
    <row r="56" spans="7:7" s="4" customFormat="1" x14ac:dyDescent="0.25">
      <c r="G56" s="5"/>
    </row>
    <row r="57" spans="7:7" s="4" customFormat="1" x14ac:dyDescent="0.25">
      <c r="G57" s="5"/>
    </row>
    <row r="58" spans="7:7" s="4" customFormat="1" x14ac:dyDescent="0.25">
      <c r="G58" s="5"/>
    </row>
    <row r="59" spans="7:7" s="4" customFormat="1" x14ac:dyDescent="0.25">
      <c r="G59" s="5"/>
    </row>
    <row r="60" spans="7:7" s="4" customFormat="1" x14ac:dyDescent="0.25">
      <c r="G60" s="5"/>
    </row>
  </sheetData>
  <sheetProtection selectLockedCells="1" selectUnlockedCells="1"/>
  <mergeCells count="20">
    <mergeCell ref="C3:E5"/>
    <mergeCell ref="F3:AF5"/>
    <mergeCell ref="AG3:AI5"/>
    <mergeCell ref="C6:C7"/>
    <mergeCell ref="D6:D7"/>
    <mergeCell ref="E6:E7"/>
    <mergeCell ref="F6:F7"/>
    <mergeCell ref="G6:H6"/>
    <mergeCell ref="I6:I7"/>
    <mergeCell ref="J6:L6"/>
    <mergeCell ref="M6:S6"/>
    <mergeCell ref="T6:T7"/>
    <mergeCell ref="V6:Z6"/>
    <mergeCell ref="AA6:AG6"/>
    <mergeCell ref="E9:E10"/>
    <mergeCell ref="AI8:AI12"/>
    <mergeCell ref="AI6:AI7"/>
    <mergeCell ref="C8:C12"/>
    <mergeCell ref="D8:D12"/>
    <mergeCell ref="F11:F12"/>
  </mergeCells>
  <conditionalFormatting sqref="AG6 S6 AG8:AG12 S8:S12">
    <cfRule type="containsText" dxfId="15" priority="137" operator="containsText" text="IV">
      <formula>NOT(ISERROR(SEARCH("IV",S6)))</formula>
    </cfRule>
    <cfRule type="containsText" dxfId="14" priority="138" operator="containsText" text="III">
      <formula>NOT(ISERROR(SEARCH("III",S6)))</formula>
    </cfRule>
    <cfRule type="containsText" dxfId="13" priority="139" operator="containsText" text="II">
      <formula>NOT(ISERROR(SEARCH("II",S6)))</formula>
    </cfRule>
    <cfRule type="containsText" dxfId="12" priority="140" operator="containsText" text="I">
      <formula>NOT(ISERROR(SEARCH("I",S6)))</formula>
    </cfRule>
  </conditionalFormatting>
  <conditionalFormatting sqref="S13">
    <cfRule type="containsText" dxfId="11" priority="21" operator="containsText" text="IV">
      <formula>NOT(ISERROR(SEARCH("IV",S13)))</formula>
    </cfRule>
    <cfRule type="containsText" dxfId="10" priority="22" operator="containsText" text="III">
      <formula>NOT(ISERROR(SEARCH("III",S13)))</formula>
    </cfRule>
    <cfRule type="containsText" dxfId="9" priority="23" operator="containsText" text="II">
      <formula>NOT(ISERROR(SEARCH("II",S13)))</formula>
    </cfRule>
    <cfRule type="containsText" dxfId="8" priority="24" operator="containsText" text="I">
      <formula>NOT(ISERROR(SEARCH("I",S13)))</formula>
    </cfRule>
  </conditionalFormatting>
  <conditionalFormatting sqref="AG13">
    <cfRule type="containsText" dxfId="7" priority="17" operator="containsText" text="IV">
      <formula>NOT(ISERROR(SEARCH("IV",AG13)))</formula>
    </cfRule>
    <cfRule type="containsText" dxfId="6" priority="18" operator="containsText" text="III">
      <formula>NOT(ISERROR(SEARCH("III",AG13)))</formula>
    </cfRule>
    <cfRule type="containsText" dxfId="5" priority="19" operator="containsText" text="II">
      <formula>NOT(ISERROR(SEARCH("II",AG13)))</formula>
    </cfRule>
    <cfRule type="containsText" dxfId="4" priority="20" operator="containsText" text="I">
      <formula>NOT(ISERROR(SEARCH("I",AG13)))</formula>
    </cfRule>
  </conditionalFormatting>
  <conditionalFormatting sqref="U13">
    <cfRule type="containsText" dxfId="3" priority="13" operator="containsText" text="IV">
      <formula>NOT(ISERROR(SEARCH("IV",U13)))</formula>
    </cfRule>
    <cfRule type="containsText" dxfId="2" priority="14" operator="containsText" text="III">
      <formula>NOT(ISERROR(SEARCH("III",U13)))</formula>
    </cfRule>
    <cfRule type="containsText" dxfId="1" priority="15" operator="containsText" text="II">
      <formula>NOT(ISERROR(SEARCH("II",U13)))</formula>
    </cfRule>
    <cfRule type="containsText" dxfId="0" priority="16" operator="containsText" text="I">
      <formula>NOT(ISERROR(SEARCH("I",U13)))</formula>
    </cfRule>
  </conditionalFormatting>
  <dataValidations count="5">
    <dataValidation type="list" allowBlank="1" showInputMessage="1" showErrorMessage="1" sqref="AC6:AC7 AC2 AC14:AC1048576">
      <formula1>$D$4:$D$6</formula1>
    </dataValidation>
    <dataValidation type="list" allowBlank="1" showInputMessage="1" showErrorMessage="1" sqref="AA14:AA1048576 M6:M7 M2 AA6:AA7 M14:M1048576">
      <formula1>$D$5:$D$8</formula1>
    </dataValidation>
    <dataValidation type="list" allowBlank="1" showInputMessage="1" showErrorMessage="1" sqref="AB14:AB1048576 N2 N6:N7 AB6:AB7 N14:N1048576">
      <formula1>$D$10:$D$10</formula1>
    </dataValidation>
    <dataValidation type="list" allowBlank="1" showInputMessage="1" showErrorMessage="1" sqref="AE14:AE1048576 Q14:Q1048576 AE6:AE7 Q6:Q7 Q2">
      <formula1>$D$13:$D$15</formula1>
    </dataValidation>
    <dataValidation type="list" allowBlank="1" showInputMessage="1" showErrorMessage="1" sqref="AG2:AG3 AG6:AG1048576">
      <formula1>#REF!</formula1>
    </dataValidation>
  </dataValidations>
  <printOptions horizontalCentered="1"/>
  <pageMargins left="0.19685039370078741" right="0" top="0" bottom="0" header="0" footer="0"/>
  <pageSetup paperSize="5" scale="37" fitToHeight="2" orientation="landscape" r:id="rId1"/>
  <headerFooter>
    <oddFooter>&amp;CAprobada 20/05/2019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CAMBIOS!$B$5:$B$8</xm:f>
          </x14:formula1>
          <xm:sqref>AA2 M8:M13 AA8:AA13</xm:sqref>
        </x14:dataValidation>
        <x14:dataValidation type="list" allowBlank="1" showInputMessage="1" showErrorMessage="1">
          <x14:formula1>
            <xm:f>CAMBIOS!$B$12:$B$15</xm:f>
          </x14:formula1>
          <xm:sqref>AB2 AB8:AB13 N8:N13</xm:sqref>
        </x14:dataValidation>
        <x14:dataValidation type="list" allowBlank="1" showInputMessage="1" showErrorMessage="1">
          <x14:formula1>
            <xm:f>CAMBIOS!$B$19:$B$22</xm:f>
          </x14:formula1>
          <xm:sqref>AE2 AE8:AE13 Q8:Q13</xm:sqref>
        </x14:dataValidation>
        <x14:dataValidation type="list" allowBlank="1" showInputMessage="1" showErrorMessage="1">
          <x14:formula1>
            <xm:f>CAMBIOS!$D$5:$D$58</xm:f>
          </x14:formula1>
          <xm:sqref>G6:G1048576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C3:AO19"/>
  <sheetViews>
    <sheetView topLeftCell="A7" zoomScale="85" zoomScaleNormal="85" workbookViewId="0">
      <selection activeCell="G10" sqref="G10"/>
    </sheetView>
  </sheetViews>
  <sheetFormatPr baseColWidth="10" defaultColWidth="10.85546875" defaultRowHeight="17.25" x14ac:dyDescent="0.25"/>
  <cols>
    <col min="1" max="1" width="4" style="46" customWidth="1"/>
    <col min="2" max="2" width="0.5703125" style="46" customWidth="1"/>
    <col min="3" max="3" width="10.42578125" style="46" customWidth="1"/>
    <col min="4" max="4" width="12.140625" style="46" customWidth="1"/>
    <col min="5" max="5" width="10.42578125" style="46" customWidth="1"/>
    <col min="6" max="6" width="9" style="46" customWidth="1"/>
    <col min="7" max="7" width="40.28515625" style="59" customWidth="1"/>
    <col min="8" max="9" width="36.5703125" style="46" customWidth="1"/>
    <col min="10" max="10" width="16.140625" style="46" customWidth="1"/>
    <col min="11" max="11" width="26.7109375" style="46" customWidth="1"/>
    <col min="12" max="12" width="25.28515625" style="46" customWidth="1"/>
    <col min="13" max="13" width="9.140625" style="65" customWidth="1"/>
    <col min="14" max="14" width="9.42578125" style="66" customWidth="1"/>
    <col min="15" max="15" width="9.42578125" style="46" customWidth="1"/>
    <col min="16" max="16" width="10.85546875" style="46"/>
    <col min="17" max="18" width="10.85546875" style="66"/>
    <col min="19" max="19" width="8.7109375" style="46" customWidth="1"/>
    <col min="20" max="20" width="12.85546875" style="46" customWidth="1"/>
    <col min="21" max="21" width="13.42578125" style="46" customWidth="1"/>
    <col min="22" max="23" width="11.28515625" style="46" customWidth="1"/>
    <col min="24" max="24" width="21.7109375" style="46" customWidth="1"/>
    <col min="25" max="25" width="43.42578125" style="46" customWidth="1"/>
    <col min="26" max="26" width="16.5703125" style="46" customWidth="1"/>
    <col min="27" max="27" width="10.42578125" style="57" customWidth="1"/>
    <col min="28" max="29" width="10.42578125" style="46" customWidth="1"/>
    <col min="30" max="33" width="10.85546875" style="46"/>
    <col min="34" max="34" width="18.140625" style="46" customWidth="1"/>
    <col min="35" max="35" width="29" style="46" customWidth="1"/>
    <col min="36" max="36" width="28.42578125" style="46" customWidth="1"/>
    <col min="37" max="37" width="28.85546875" style="46" customWidth="1"/>
    <col min="38" max="38" width="18.42578125" style="46" customWidth="1"/>
    <col min="39" max="39" width="18.140625" style="46" customWidth="1"/>
    <col min="40" max="40" width="19.85546875" style="46" customWidth="1"/>
    <col min="41" max="41" width="22.5703125" style="46" customWidth="1"/>
    <col min="42" max="16384" width="10.85546875" style="46"/>
  </cols>
  <sheetData>
    <row r="3" spans="3:41" ht="30" customHeight="1" x14ac:dyDescent="0.25">
      <c r="C3" s="169"/>
      <c r="D3" s="169"/>
      <c r="E3" s="169"/>
      <c r="F3" s="170" t="s">
        <v>474</v>
      </c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52"/>
      <c r="AH3" s="152"/>
      <c r="AI3" s="152"/>
      <c r="AJ3" s="152"/>
      <c r="AK3" s="152"/>
      <c r="AL3" s="152"/>
      <c r="AM3" s="152"/>
      <c r="AN3" s="152"/>
      <c r="AO3" s="152"/>
    </row>
    <row r="4" spans="3:41" ht="30" customHeight="1" x14ac:dyDescent="0.25">
      <c r="C4" s="169"/>
      <c r="D4" s="169"/>
      <c r="E4" s="169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52"/>
      <c r="AH4" s="152"/>
      <c r="AI4" s="152"/>
      <c r="AJ4" s="152"/>
      <c r="AK4" s="152"/>
      <c r="AL4" s="152"/>
      <c r="AM4" s="152"/>
      <c r="AN4" s="152"/>
      <c r="AO4" s="152"/>
    </row>
    <row r="5" spans="3:41" ht="30" customHeight="1" x14ac:dyDescent="0.25">
      <c r="C5" s="169"/>
      <c r="D5" s="169"/>
      <c r="E5" s="169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52"/>
      <c r="AH5" s="152"/>
      <c r="AI5" s="152"/>
      <c r="AJ5" s="152"/>
      <c r="AK5" s="152"/>
      <c r="AL5" s="152"/>
      <c r="AM5" s="152"/>
      <c r="AN5" s="152"/>
      <c r="AO5" s="152"/>
    </row>
    <row r="6" spans="3:41" ht="46.5" customHeight="1" thickBot="1" x14ac:dyDescent="0.3">
      <c r="C6" s="153" t="s">
        <v>78</v>
      </c>
      <c r="D6" s="153" t="s">
        <v>21</v>
      </c>
      <c r="E6" s="153" t="s">
        <v>22</v>
      </c>
      <c r="F6" s="153" t="s">
        <v>114</v>
      </c>
      <c r="G6" s="154" t="s">
        <v>23</v>
      </c>
      <c r="H6" s="154"/>
      <c r="I6" s="155" t="s">
        <v>543</v>
      </c>
      <c r="J6" s="157" t="s">
        <v>24</v>
      </c>
      <c r="K6" s="157"/>
      <c r="L6" s="157"/>
      <c r="M6" s="157" t="s">
        <v>25</v>
      </c>
      <c r="N6" s="157"/>
      <c r="O6" s="157"/>
      <c r="P6" s="157"/>
      <c r="Q6" s="157"/>
      <c r="R6" s="157"/>
      <c r="S6" s="157"/>
      <c r="T6" s="160" t="s">
        <v>11</v>
      </c>
      <c r="U6" s="124" t="s">
        <v>13</v>
      </c>
      <c r="V6" s="154" t="s">
        <v>15</v>
      </c>
      <c r="W6" s="154"/>
      <c r="X6" s="154"/>
      <c r="Y6" s="154"/>
      <c r="Z6" s="154"/>
      <c r="AA6" s="157" t="s">
        <v>43</v>
      </c>
      <c r="AB6" s="157"/>
      <c r="AC6" s="157"/>
      <c r="AD6" s="157"/>
      <c r="AE6" s="157"/>
      <c r="AF6" s="157"/>
      <c r="AG6" s="161"/>
      <c r="AH6" s="140" t="s">
        <v>11</v>
      </c>
      <c r="AI6" s="158" t="s">
        <v>518</v>
      </c>
      <c r="AJ6" s="162"/>
      <c r="AK6" s="162"/>
      <c r="AL6" s="162"/>
      <c r="AM6" s="163"/>
      <c r="AN6" s="158" t="s">
        <v>44</v>
      </c>
      <c r="AO6" s="159"/>
    </row>
    <row r="7" spans="3:41" ht="138.94999999999999" customHeight="1" thickBot="1" x14ac:dyDescent="0.3">
      <c r="C7" s="153"/>
      <c r="D7" s="153"/>
      <c r="E7" s="153"/>
      <c r="F7" s="153"/>
      <c r="G7" s="75" t="s">
        <v>1</v>
      </c>
      <c r="H7" s="125" t="s">
        <v>0</v>
      </c>
      <c r="I7" s="156"/>
      <c r="J7" s="126" t="s">
        <v>2</v>
      </c>
      <c r="K7" s="126" t="s">
        <v>3</v>
      </c>
      <c r="L7" s="126" t="s">
        <v>4</v>
      </c>
      <c r="M7" s="73" t="s">
        <v>5</v>
      </c>
      <c r="N7" s="73" t="s">
        <v>6</v>
      </c>
      <c r="O7" s="126" t="s">
        <v>28</v>
      </c>
      <c r="P7" s="126" t="s">
        <v>7</v>
      </c>
      <c r="Q7" s="69" t="s">
        <v>8</v>
      </c>
      <c r="R7" s="69" t="s">
        <v>9</v>
      </c>
      <c r="S7" s="126" t="s">
        <v>10</v>
      </c>
      <c r="T7" s="160"/>
      <c r="U7" s="52" t="s">
        <v>14</v>
      </c>
      <c r="V7" s="53" t="s">
        <v>16</v>
      </c>
      <c r="W7" s="53" t="s">
        <v>17</v>
      </c>
      <c r="X7" s="53" t="s">
        <v>18</v>
      </c>
      <c r="Y7" s="53" t="s">
        <v>19</v>
      </c>
      <c r="Z7" s="53" t="s">
        <v>20</v>
      </c>
      <c r="AA7" s="51" t="s">
        <v>5</v>
      </c>
      <c r="AB7" s="126" t="s">
        <v>6</v>
      </c>
      <c r="AC7" s="126" t="s">
        <v>28</v>
      </c>
      <c r="AD7" s="126" t="s">
        <v>7</v>
      </c>
      <c r="AE7" s="126" t="s">
        <v>8</v>
      </c>
      <c r="AF7" s="126" t="s">
        <v>9</v>
      </c>
      <c r="AG7" s="126" t="s">
        <v>10</v>
      </c>
      <c r="AH7" s="126" t="s">
        <v>12</v>
      </c>
      <c r="AI7" s="150" t="s">
        <v>545</v>
      </c>
      <c r="AJ7" s="150" t="s">
        <v>546</v>
      </c>
      <c r="AK7" s="150" t="s">
        <v>521</v>
      </c>
      <c r="AL7" s="150" t="s">
        <v>522</v>
      </c>
      <c r="AM7" s="150" t="s">
        <v>523</v>
      </c>
      <c r="AN7" s="150" t="s">
        <v>524</v>
      </c>
      <c r="AO7" s="151" t="s">
        <v>525</v>
      </c>
    </row>
    <row r="8" spans="3:41" s="55" customFormat="1" ht="80.45" customHeight="1" x14ac:dyDescent="0.25">
      <c r="C8" s="172" t="s">
        <v>526</v>
      </c>
      <c r="D8" s="165" t="s">
        <v>527</v>
      </c>
      <c r="E8" s="166" t="s">
        <v>528</v>
      </c>
      <c r="F8" s="173" t="s">
        <v>82</v>
      </c>
      <c r="G8" s="146" t="s">
        <v>59</v>
      </c>
      <c r="H8" s="147" t="s">
        <v>530</v>
      </c>
      <c r="I8" s="147" t="s">
        <v>529</v>
      </c>
      <c r="J8" s="145" t="s">
        <v>27</v>
      </c>
      <c r="K8" s="145" t="s">
        <v>27</v>
      </c>
      <c r="L8" s="145" t="s">
        <v>27</v>
      </c>
      <c r="M8" s="127">
        <v>2</v>
      </c>
      <c r="N8" s="127">
        <v>2</v>
      </c>
      <c r="O8" s="127">
        <f>M8*N8</f>
        <v>4</v>
      </c>
      <c r="P8" s="127" t="str">
        <f>IF(AND(O8&gt;=24,O8&lt;=40),"Muy Alto",IF(AND(20&gt;=O8,10&lt;=O8),"Alto",IF(AND(8&gt;=O8,6&lt;=O8),"Medio",IF(O8&lt;=4,"Bajo","-"))))</f>
        <v>Bajo</v>
      </c>
      <c r="Q8" s="127">
        <v>25</v>
      </c>
      <c r="R8" s="127">
        <f>O8*Q8</f>
        <v>100</v>
      </c>
      <c r="S8" s="42" t="str">
        <f>IF(AND(R8&gt;=600,R8&lt;=4000),"I",IF(AND(500&gt;=R8,150&lt;=R8),"II",IF(AND(120&gt;=R8,40&lt;=R8),"III",IF(R8&lt;=20,"IV","-"))))</f>
        <v>III</v>
      </c>
      <c r="T8" s="127" t="str">
        <f>IF(R8&gt;=360,"No Aceptable","Aceptable")</f>
        <v>Aceptable</v>
      </c>
      <c r="U8" s="127">
        <v>170</v>
      </c>
      <c r="V8" s="43" t="s">
        <v>80</v>
      </c>
      <c r="W8" s="43" t="s">
        <v>80</v>
      </c>
      <c r="X8" s="43" t="s">
        <v>80</v>
      </c>
      <c r="Y8" s="76" t="s">
        <v>548</v>
      </c>
      <c r="Z8" s="43" t="s">
        <v>80</v>
      </c>
      <c r="AA8" s="127">
        <v>2</v>
      </c>
      <c r="AB8" s="127">
        <f>N8</f>
        <v>2</v>
      </c>
      <c r="AC8" s="127">
        <f>AA8*AB8</f>
        <v>4</v>
      </c>
      <c r="AD8" s="127" t="str">
        <f>IF(AND(AC8&gt;=24,AC8&lt;=40),"Muy Alto",IF(AND(20&gt;=AC8,10&lt;=AC8),"Alto",IF(AND(8&gt;=AC8,6&lt;=AC8),"Medio",IF(AC8&lt;=4,"Bajo","-"))))</f>
        <v>Bajo</v>
      </c>
      <c r="AE8" s="127">
        <v>10</v>
      </c>
      <c r="AF8" s="127">
        <f>AC8*AE8</f>
        <v>40</v>
      </c>
      <c r="AG8" s="127" t="str">
        <f>IF(AND(AF8&gt;=600,AF8&lt;=4000),"I",IF(AND(500&gt;=AF8,150&lt;=AF8),"II",IF(AND(120&gt;=AF8,40&lt;=AF8),"III",IF(AF8&lt;=20,"IV","-"))))</f>
        <v>III</v>
      </c>
      <c r="AH8" s="127" t="str">
        <f>IF(AF8&gt;=360,"No Aceptable","Aceptable")</f>
        <v>Aceptable</v>
      </c>
      <c r="AI8" s="135"/>
      <c r="AJ8" s="136"/>
      <c r="AK8" s="136"/>
      <c r="AL8" s="132"/>
      <c r="AM8" s="133">
        <f t="shared" ref="AM8:AM16" si="0">IFERROR(+AL8/AI8,0)</f>
        <v>0</v>
      </c>
      <c r="AN8" s="137"/>
      <c r="AO8" s="134"/>
    </row>
    <row r="9" spans="3:41" s="55" customFormat="1" ht="81.599999999999994" customHeight="1" x14ac:dyDescent="0.25">
      <c r="C9" s="172"/>
      <c r="D9" s="165"/>
      <c r="E9" s="166"/>
      <c r="F9" s="173"/>
      <c r="G9" s="146" t="s">
        <v>54</v>
      </c>
      <c r="H9" s="147" t="s">
        <v>531</v>
      </c>
      <c r="I9" s="147" t="s">
        <v>532</v>
      </c>
      <c r="J9" s="145" t="s">
        <v>27</v>
      </c>
      <c r="K9" s="145" t="s">
        <v>27</v>
      </c>
      <c r="L9" s="145" t="s">
        <v>27</v>
      </c>
      <c r="M9" s="130">
        <v>2</v>
      </c>
      <c r="N9" s="130">
        <v>2</v>
      </c>
      <c r="O9" s="130">
        <f>M9*N9</f>
        <v>4</v>
      </c>
      <c r="P9" s="130" t="str">
        <f>IF(AND(O9&gt;=24,O9&lt;=40),"Muy Alto",IF(AND(20&gt;=O9,10&lt;=O9),"Alto",IF(AND(8&gt;=O9,6&lt;=O9),"Medio",IF(O9&lt;=4,"Bajo","-"))))</f>
        <v>Bajo</v>
      </c>
      <c r="Q9" s="130">
        <v>25</v>
      </c>
      <c r="R9" s="130">
        <f>O9*Q9</f>
        <v>100</v>
      </c>
      <c r="S9" s="42" t="str">
        <f>IF(AND(R9&gt;=600,R9&lt;=4000),"I",IF(AND(500&gt;=R9,150&lt;=R9),"II",IF(AND(120&gt;=R9,40&lt;=R9),"III",IF(R9&lt;=20,"IV","-"))))</f>
        <v>III</v>
      </c>
      <c r="T9" s="130" t="str">
        <f>IF(R9&gt;=360,"No Aceptable","Aceptable")</f>
        <v>Aceptable</v>
      </c>
      <c r="U9" s="130">
        <v>170</v>
      </c>
      <c r="V9" s="43" t="s">
        <v>80</v>
      </c>
      <c r="W9" s="43" t="s">
        <v>80</v>
      </c>
      <c r="X9" s="43" t="s">
        <v>80</v>
      </c>
      <c r="Y9" s="76" t="s">
        <v>548</v>
      </c>
      <c r="Z9" s="43" t="s">
        <v>80</v>
      </c>
      <c r="AA9" s="130">
        <v>2</v>
      </c>
      <c r="AB9" s="130">
        <f>N9</f>
        <v>2</v>
      </c>
      <c r="AC9" s="130">
        <f>AA9*AB9</f>
        <v>4</v>
      </c>
      <c r="AD9" s="130" t="str">
        <f>IF(AND(AC9&gt;=24,AC9&lt;=40),"Muy Alto",IF(AND(20&gt;=AC9,10&lt;=AC9),"Alto",IF(AND(8&gt;=AC9,6&lt;=AC9),"Medio",IF(AC9&lt;=4,"Bajo","-"))))</f>
        <v>Bajo</v>
      </c>
      <c r="AE9" s="130">
        <v>10</v>
      </c>
      <c r="AF9" s="130">
        <f>AC9*AE9</f>
        <v>40</v>
      </c>
      <c r="AG9" s="130" t="str">
        <f>IF(AND(AF9&gt;=600,AF9&lt;=4000),"I",IF(AND(500&gt;=AF9,150&lt;=AF9),"II",IF(AND(120&gt;=AF9,40&lt;=AF9),"III",IF(AF9&lt;=20,"IV","-"))))</f>
        <v>III</v>
      </c>
      <c r="AH9" s="130" t="str">
        <f>IF(AF9&gt;=360,"No Aceptable","Aceptable")</f>
        <v>Aceptable</v>
      </c>
      <c r="AI9" s="135"/>
      <c r="AJ9" s="136"/>
      <c r="AK9" s="136"/>
      <c r="AL9" s="132"/>
      <c r="AM9" s="133">
        <f t="shared" ref="AM9" si="1">IFERROR(+AL9/AI9,0)</f>
        <v>0</v>
      </c>
      <c r="AN9" s="137"/>
      <c r="AO9" s="137"/>
    </row>
    <row r="10" spans="3:41" s="55" customFormat="1" ht="136.5" customHeight="1" x14ac:dyDescent="0.25">
      <c r="C10" s="172"/>
      <c r="D10" s="165"/>
      <c r="E10" s="166"/>
      <c r="F10" s="173"/>
      <c r="G10" s="146" t="s">
        <v>46</v>
      </c>
      <c r="H10" s="147" t="s">
        <v>539</v>
      </c>
      <c r="I10" s="147" t="s">
        <v>533</v>
      </c>
      <c r="J10" s="145" t="s">
        <v>27</v>
      </c>
      <c r="K10" s="145" t="s">
        <v>27</v>
      </c>
      <c r="L10" s="145" t="s">
        <v>534</v>
      </c>
      <c r="M10" s="127">
        <v>2</v>
      </c>
      <c r="N10" s="127">
        <v>2</v>
      </c>
      <c r="O10" s="127">
        <f>M10*N10</f>
        <v>4</v>
      </c>
      <c r="P10" s="127" t="str">
        <f>IF(AND(O10&gt;=24,O10&lt;=40),"Muy Alto",IF(AND(20&gt;=O10,10&lt;=O10),"Alto",IF(AND(8&gt;=O10,6&lt;=O10),"Medio",IF(O10&lt;=4,"Bajo","-"))))</f>
        <v>Bajo</v>
      </c>
      <c r="Q10" s="127">
        <v>25</v>
      </c>
      <c r="R10" s="127">
        <f>O10*Q10</f>
        <v>100</v>
      </c>
      <c r="S10" s="42" t="str">
        <f>IF(AND(R10&gt;=600,R10&lt;=4000),"I",IF(AND(500&gt;=R10,150&lt;=R10),"II",IF(AND(120&gt;=R10,40&lt;=R10),"III",IF(R10&lt;=20,"IV","-"))))</f>
        <v>III</v>
      </c>
      <c r="T10" s="127" t="str">
        <f>IF(R10&gt;=360,"No Aceptable","Aceptable")</f>
        <v>Aceptable</v>
      </c>
      <c r="U10" s="130">
        <v>170</v>
      </c>
      <c r="V10" s="127" t="s">
        <v>80</v>
      </c>
      <c r="W10" s="127" t="s">
        <v>80</v>
      </c>
      <c r="X10" s="43" t="s">
        <v>80</v>
      </c>
      <c r="Y10" s="79" t="s">
        <v>542</v>
      </c>
      <c r="Z10" s="43" t="s">
        <v>540</v>
      </c>
      <c r="AA10" s="127">
        <v>2</v>
      </c>
      <c r="AB10" s="43">
        <v>2</v>
      </c>
      <c r="AC10" s="127">
        <f>AA10*AB10</f>
        <v>4</v>
      </c>
      <c r="AD10" s="127" t="str">
        <f>IF(AND(AC10&gt;=24,AC10&lt;=40),"Muy Alto",IF(AND(20&gt;=AC10,10&lt;=AC10),"Alto",IF(AND(8&gt;=AC10,6&lt;=AC10),"Medio",IF(AC10&lt;=4,"Bajo","-"))))</f>
        <v>Bajo</v>
      </c>
      <c r="AE10" s="127">
        <v>10</v>
      </c>
      <c r="AF10" s="127">
        <f>AC10*AE10</f>
        <v>40</v>
      </c>
      <c r="AG10" s="127" t="str">
        <f>IF(AND(AF10&gt;=600,AF10&lt;=4000),"I",IF(AND(500&gt;=AF10,150&lt;=AF10),"II",IF(AND(120&gt;=AF10,40&lt;=AF10),"III",IF(AF10&lt;=20,"IV","-"))))</f>
        <v>III</v>
      </c>
      <c r="AH10" s="127" t="str">
        <f>IF(AF10&gt;=360,"No Aceptable","Aceptable")</f>
        <v>Aceptable</v>
      </c>
      <c r="AI10" s="135"/>
      <c r="AJ10" s="136"/>
      <c r="AK10" s="136"/>
      <c r="AL10" s="132"/>
      <c r="AM10" s="133">
        <f t="shared" si="0"/>
        <v>0</v>
      </c>
      <c r="AN10" s="137"/>
      <c r="AO10" s="137"/>
    </row>
    <row r="11" spans="3:41" s="55" customFormat="1" ht="105" customHeight="1" x14ac:dyDescent="0.25">
      <c r="C11" s="172"/>
      <c r="D11" s="165"/>
      <c r="E11" s="166"/>
      <c r="F11" s="173"/>
      <c r="G11" s="146" t="s">
        <v>62</v>
      </c>
      <c r="H11" s="76" t="s">
        <v>541</v>
      </c>
      <c r="I11" s="145" t="s">
        <v>87</v>
      </c>
      <c r="J11" s="145" t="s">
        <v>27</v>
      </c>
      <c r="K11" s="145" t="s">
        <v>27</v>
      </c>
      <c r="L11" s="145" t="s">
        <v>27</v>
      </c>
      <c r="M11" s="127">
        <v>2</v>
      </c>
      <c r="N11" s="127">
        <v>3</v>
      </c>
      <c r="O11" s="127">
        <f t="shared" ref="O11:O16" si="2">M11*N11</f>
        <v>6</v>
      </c>
      <c r="P11" s="127" t="str">
        <f t="shared" ref="P11:P16" si="3">IF(AND(O11&gt;=24,O11&lt;=40),"Muy Alto",IF(AND(20&gt;=O11,10&lt;=O11),"Alto",IF(AND(8&gt;=O11,6&lt;=O11),"Medio",IF(O11&lt;=4,"Bajo","-"))))</f>
        <v>Medio</v>
      </c>
      <c r="Q11" s="127">
        <v>10</v>
      </c>
      <c r="R11" s="127">
        <f t="shared" ref="R11:R16" si="4">O11*Q11</f>
        <v>60</v>
      </c>
      <c r="S11" s="42" t="str">
        <f t="shared" ref="S11:S16" si="5">IF(AND(R11&gt;=600,R11&lt;=4000),"I",IF(AND(500&gt;=R11,150&lt;=R11),"II",IF(AND(120&gt;=R11,40&lt;=R11),"III",IF(R11&lt;=20,"IV","-"))))</f>
        <v>III</v>
      </c>
      <c r="T11" s="127" t="str">
        <f t="shared" ref="T11:T16" si="6">IF(R11&gt;=360,"No Aceptable","Aceptable")</f>
        <v>Aceptable</v>
      </c>
      <c r="U11" s="130">
        <v>170</v>
      </c>
      <c r="V11" s="43" t="s">
        <v>80</v>
      </c>
      <c r="W11" s="43" t="s">
        <v>80</v>
      </c>
      <c r="X11" s="43" t="s">
        <v>80</v>
      </c>
      <c r="Y11" s="76" t="s">
        <v>550</v>
      </c>
      <c r="Z11" s="45" t="s">
        <v>80</v>
      </c>
      <c r="AA11" s="143">
        <v>2</v>
      </c>
      <c r="AB11" s="143">
        <f>N11</f>
        <v>3</v>
      </c>
      <c r="AC11" s="143">
        <f t="shared" ref="AC11:AC16" si="7">AA11*AB11</f>
        <v>6</v>
      </c>
      <c r="AD11" s="143" t="str">
        <f t="shared" ref="AD11:AD16" si="8">IF(AND(AC11&gt;=24,AC11&lt;=40),"Muy Alto",IF(AND(20&gt;=AC11,10&lt;=AC11),"Alto",IF(AND(8&gt;=AC11,6&lt;=AC11),"Medio",IF(AC11&lt;=4,"Bajo","-"))))</f>
        <v>Medio</v>
      </c>
      <c r="AE11" s="143">
        <v>10</v>
      </c>
      <c r="AF11" s="143">
        <f t="shared" ref="AF11:AF16" si="9">AC11*AE11</f>
        <v>60</v>
      </c>
      <c r="AG11" s="127" t="str">
        <f t="shared" ref="AG11:AG16" si="10">IF(AND(AF11&gt;=600,AF11&lt;=4000),"I",IF(AND(500&gt;=AF11,150&lt;=AF11),"II",IF(AND(120&gt;=AF11,40&lt;=AF11),"III",IF(AF11&lt;=20,"IV","-"))))</f>
        <v>III</v>
      </c>
      <c r="AH11" s="127" t="str">
        <f t="shared" ref="AH11:AH16" si="11">IF(AF11&gt;=360,"No Aceptable","Aceptable")</f>
        <v>Aceptable</v>
      </c>
      <c r="AI11" s="135"/>
      <c r="AJ11" s="136"/>
      <c r="AK11" s="136"/>
      <c r="AL11" s="132"/>
      <c r="AM11" s="133">
        <f t="shared" si="0"/>
        <v>0</v>
      </c>
      <c r="AN11" s="137"/>
      <c r="AO11" s="137"/>
    </row>
    <row r="12" spans="3:41" s="55" customFormat="1" ht="115.5" customHeight="1" x14ac:dyDescent="0.25">
      <c r="C12" s="172"/>
      <c r="D12" s="165"/>
      <c r="E12" s="166"/>
      <c r="F12" s="173"/>
      <c r="G12" s="146" t="s">
        <v>61</v>
      </c>
      <c r="H12" s="141" t="s">
        <v>120</v>
      </c>
      <c r="I12" s="145" t="s">
        <v>87</v>
      </c>
      <c r="J12" s="145" t="s">
        <v>27</v>
      </c>
      <c r="K12" s="145" t="s">
        <v>27</v>
      </c>
      <c r="L12" s="145" t="s">
        <v>27</v>
      </c>
      <c r="M12" s="127">
        <v>2</v>
      </c>
      <c r="N12" s="127">
        <v>3</v>
      </c>
      <c r="O12" s="127">
        <f t="shared" si="2"/>
        <v>6</v>
      </c>
      <c r="P12" s="127" t="str">
        <f t="shared" si="3"/>
        <v>Medio</v>
      </c>
      <c r="Q12" s="127">
        <v>10</v>
      </c>
      <c r="R12" s="127">
        <f t="shared" si="4"/>
        <v>60</v>
      </c>
      <c r="S12" s="42" t="str">
        <f t="shared" si="5"/>
        <v>III</v>
      </c>
      <c r="T12" s="127" t="str">
        <f t="shared" si="6"/>
        <v>Aceptable</v>
      </c>
      <c r="U12" s="130">
        <v>170</v>
      </c>
      <c r="V12" s="43" t="s">
        <v>80</v>
      </c>
      <c r="W12" s="43" t="s">
        <v>80</v>
      </c>
      <c r="X12" s="43" t="s">
        <v>80</v>
      </c>
      <c r="Y12" s="76" t="s">
        <v>550</v>
      </c>
      <c r="Z12" s="45" t="s">
        <v>80</v>
      </c>
      <c r="AA12" s="143">
        <v>2</v>
      </c>
      <c r="AB12" s="143">
        <f>N12</f>
        <v>3</v>
      </c>
      <c r="AC12" s="143">
        <f t="shared" si="7"/>
        <v>6</v>
      </c>
      <c r="AD12" s="143" t="str">
        <f t="shared" si="8"/>
        <v>Medio</v>
      </c>
      <c r="AE12" s="143">
        <v>10</v>
      </c>
      <c r="AF12" s="143">
        <f t="shared" si="9"/>
        <v>60</v>
      </c>
      <c r="AG12" s="127" t="str">
        <f t="shared" si="10"/>
        <v>III</v>
      </c>
      <c r="AH12" s="127" t="str">
        <f t="shared" si="11"/>
        <v>Aceptable</v>
      </c>
      <c r="AI12" s="135"/>
      <c r="AJ12" s="136"/>
      <c r="AK12" s="136"/>
      <c r="AL12" s="132"/>
      <c r="AM12" s="133">
        <f t="shared" si="0"/>
        <v>0</v>
      </c>
      <c r="AN12" s="137"/>
      <c r="AO12" s="137"/>
    </row>
    <row r="13" spans="3:41" s="55" customFormat="1" ht="91.5" customHeight="1" x14ac:dyDescent="0.25">
      <c r="C13" s="172"/>
      <c r="D13" s="165"/>
      <c r="E13" s="166"/>
      <c r="F13" s="173"/>
      <c r="G13" s="146" t="s">
        <v>65</v>
      </c>
      <c r="H13" s="76" t="s">
        <v>77</v>
      </c>
      <c r="I13" s="145" t="s">
        <v>191</v>
      </c>
      <c r="J13" s="145" t="s">
        <v>27</v>
      </c>
      <c r="K13" s="145" t="s">
        <v>27</v>
      </c>
      <c r="L13" s="145" t="s">
        <v>27</v>
      </c>
      <c r="M13" s="127">
        <v>6</v>
      </c>
      <c r="N13" s="127">
        <v>4</v>
      </c>
      <c r="O13" s="127">
        <f t="shared" si="2"/>
        <v>24</v>
      </c>
      <c r="P13" s="127" t="str">
        <f t="shared" si="3"/>
        <v>Muy Alto</v>
      </c>
      <c r="Q13" s="127">
        <v>10</v>
      </c>
      <c r="R13" s="127">
        <f t="shared" si="4"/>
        <v>240</v>
      </c>
      <c r="S13" s="42" t="str">
        <f t="shared" si="5"/>
        <v>II</v>
      </c>
      <c r="T13" s="127" t="str">
        <f t="shared" si="6"/>
        <v>Aceptable</v>
      </c>
      <c r="U13" s="130">
        <v>170</v>
      </c>
      <c r="V13" s="43" t="s">
        <v>80</v>
      </c>
      <c r="W13" s="43" t="s">
        <v>80</v>
      </c>
      <c r="X13" s="43" t="s">
        <v>80</v>
      </c>
      <c r="Y13" s="76" t="s">
        <v>549</v>
      </c>
      <c r="Z13" s="45" t="s">
        <v>80</v>
      </c>
      <c r="AA13" s="143">
        <v>2</v>
      </c>
      <c r="AB13" s="143">
        <f>N13</f>
        <v>4</v>
      </c>
      <c r="AC13" s="143">
        <f t="shared" si="7"/>
        <v>8</v>
      </c>
      <c r="AD13" s="143" t="str">
        <f t="shared" si="8"/>
        <v>Medio</v>
      </c>
      <c r="AE13" s="143">
        <v>10</v>
      </c>
      <c r="AF13" s="143">
        <f t="shared" si="9"/>
        <v>80</v>
      </c>
      <c r="AG13" s="127" t="str">
        <f t="shared" si="10"/>
        <v>III</v>
      </c>
      <c r="AH13" s="127" t="str">
        <f t="shared" si="11"/>
        <v>Aceptable</v>
      </c>
      <c r="AI13" s="135"/>
      <c r="AJ13" s="136"/>
      <c r="AK13" s="136"/>
      <c r="AL13" s="132"/>
      <c r="AM13" s="133">
        <f t="shared" si="0"/>
        <v>0</v>
      </c>
      <c r="AN13" s="137"/>
      <c r="AO13" s="137"/>
    </row>
    <row r="14" spans="3:41" s="55" customFormat="1" ht="93.95" customHeight="1" x14ac:dyDescent="0.25">
      <c r="C14" s="172"/>
      <c r="D14" s="165"/>
      <c r="E14" s="166"/>
      <c r="F14" s="173"/>
      <c r="G14" s="146" t="s">
        <v>64</v>
      </c>
      <c r="H14" s="76" t="s">
        <v>537</v>
      </c>
      <c r="I14" s="144" t="s">
        <v>349</v>
      </c>
      <c r="J14" s="145" t="s">
        <v>27</v>
      </c>
      <c r="K14" s="145" t="s">
        <v>27</v>
      </c>
      <c r="L14" s="145" t="s">
        <v>27</v>
      </c>
      <c r="M14" s="127">
        <v>6</v>
      </c>
      <c r="N14" s="127">
        <v>1</v>
      </c>
      <c r="O14" s="127">
        <f t="shared" si="2"/>
        <v>6</v>
      </c>
      <c r="P14" s="127" t="str">
        <f t="shared" si="3"/>
        <v>Medio</v>
      </c>
      <c r="Q14" s="127">
        <v>10</v>
      </c>
      <c r="R14" s="127">
        <f t="shared" si="4"/>
        <v>60</v>
      </c>
      <c r="S14" s="42" t="str">
        <f t="shared" si="5"/>
        <v>III</v>
      </c>
      <c r="T14" s="127" t="str">
        <f t="shared" si="6"/>
        <v>Aceptable</v>
      </c>
      <c r="U14" s="130">
        <v>170</v>
      </c>
      <c r="V14" s="43" t="s">
        <v>80</v>
      </c>
      <c r="W14" s="43" t="s">
        <v>80</v>
      </c>
      <c r="X14" s="43" t="s">
        <v>80</v>
      </c>
      <c r="Y14" s="76" t="s">
        <v>547</v>
      </c>
      <c r="Z14" s="45" t="s">
        <v>80</v>
      </c>
      <c r="AA14" s="143">
        <v>2</v>
      </c>
      <c r="AB14" s="143">
        <f>N14</f>
        <v>1</v>
      </c>
      <c r="AC14" s="143">
        <f t="shared" si="7"/>
        <v>2</v>
      </c>
      <c r="AD14" s="143" t="str">
        <f t="shared" si="8"/>
        <v>Bajo</v>
      </c>
      <c r="AE14" s="143">
        <v>10</v>
      </c>
      <c r="AF14" s="143">
        <f t="shared" si="9"/>
        <v>20</v>
      </c>
      <c r="AG14" s="127" t="str">
        <f t="shared" si="10"/>
        <v>IV</v>
      </c>
      <c r="AH14" s="127" t="str">
        <f t="shared" si="11"/>
        <v>Aceptable</v>
      </c>
      <c r="AI14" s="135"/>
      <c r="AJ14" s="136"/>
      <c r="AK14" s="136"/>
      <c r="AL14" s="132"/>
      <c r="AM14" s="133">
        <f t="shared" si="0"/>
        <v>0</v>
      </c>
      <c r="AN14" s="137"/>
      <c r="AO14" s="137"/>
    </row>
    <row r="15" spans="3:41" s="55" customFormat="1" ht="92.45" customHeight="1" x14ac:dyDescent="0.25">
      <c r="C15" s="172"/>
      <c r="D15" s="165"/>
      <c r="E15" s="166"/>
      <c r="F15" s="173"/>
      <c r="G15" s="146" t="s">
        <v>66</v>
      </c>
      <c r="H15" s="76" t="s">
        <v>206</v>
      </c>
      <c r="I15" s="145" t="s">
        <v>207</v>
      </c>
      <c r="J15" s="145" t="s">
        <v>27</v>
      </c>
      <c r="K15" s="145" t="s">
        <v>27</v>
      </c>
      <c r="L15" s="145" t="s">
        <v>27</v>
      </c>
      <c r="M15" s="131">
        <v>2</v>
      </c>
      <c r="N15" s="130">
        <v>2</v>
      </c>
      <c r="O15" s="130">
        <f t="shared" ref="O15" si="12">M15*N15</f>
        <v>4</v>
      </c>
      <c r="P15" s="130" t="str">
        <f t="shared" ref="P15" si="13">IF(AND(O15&gt;=24,O15&lt;=40),"Muy Alto",IF(AND(20&gt;=O15,10&lt;=O15),"Alto",IF(AND(8&gt;=O15,6&lt;=O15),"Medio",IF(O15&lt;=4,"Bajo","-"))))</f>
        <v>Bajo</v>
      </c>
      <c r="Q15" s="130">
        <v>25</v>
      </c>
      <c r="R15" s="130">
        <f t="shared" ref="R15" si="14">O15*Q15</f>
        <v>100</v>
      </c>
      <c r="S15" s="42" t="str">
        <f t="shared" ref="S15" si="15">IF(AND(R15&gt;=600,R15&lt;=4000),"I",IF(AND(500&gt;=R15,150&lt;=R15),"II",IF(AND(120&gt;=R15,40&lt;=R15),"III",IF(R15&lt;=20,"IV","-"))))</f>
        <v>III</v>
      </c>
      <c r="T15" s="130" t="str">
        <f t="shared" ref="T15" si="16">IF(R15&gt;=360,"No Aceptable","Aceptable")</f>
        <v>Aceptable</v>
      </c>
      <c r="U15" s="130">
        <v>170</v>
      </c>
      <c r="V15" s="43" t="s">
        <v>80</v>
      </c>
      <c r="W15" s="43" t="s">
        <v>80</v>
      </c>
      <c r="X15" s="43" t="s">
        <v>80</v>
      </c>
      <c r="Y15" s="76" t="s">
        <v>547</v>
      </c>
      <c r="Z15" s="43" t="s">
        <v>80</v>
      </c>
      <c r="AA15" s="143">
        <v>2</v>
      </c>
      <c r="AB15" s="143">
        <v>2</v>
      </c>
      <c r="AC15" s="143">
        <f t="shared" ref="AC15" si="17">AA15*AB15</f>
        <v>4</v>
      </c>
      <c r="AD15" s="143" t="str">
        <f t="shared" ref="AD15" si="18">IF(AND(AC15&gt;=24,AC15&lt;=40),"Muy Alto",IF(AND(20&gt;=AC15,10&lt;=AC15),"Alto",IF(AND(8&gt;=AC15,6&lt;=AC15),"Medio",IF(AC15&lt;=4,"Bajo","-"))))</f>
        <v>Bajo</v>
      </c>
      <c r="AE15" s="143">
        <v>10</v>
      </c>
      <c r="AF15" s="143">
        <f t="shared" ref="AF15" si="19">AC15*AE15</f>
        <v>40</v>
      </c>
      <c r="AG15" s="130" t="str">
        <f t="shared" ref="AG15" si="20">IF(AND(AF15&gt;=600,AF15&lt;=4000),"I",IF(AND(500&gt;=AF15,150&lt;=AF15),"II",IF(AND(120&gt;=AF15,40&lt;=AF15),"III",IF(AF15&lt;=20,"IV","-"))))</f>
        <v>III</v>
      </c>
      <c r="AH15" s="44" t="str">
        <f t="shared" ref="AH15" si="21">IF(AF15&gt;=360,"No Aceptable","Aceptable")</f>
        <v>Aceptable</v>
      </c>
      <c r="AI15" s="135"/>
      <c r="AJ15" s="136"/>
      <c r="AK15" s="136"/>
      <c r="AL15" s="132"/>
      <c r="AM15" s="133">
        <f t="shared" ref="AM15" si="22">IFERROR(+AL15/AI15,0)</f>
        <v>0</v>
      </c>
      <c r="AN15" s="137"/>
      <c r="AO15" s="137"/>
    </row>
    <row r="16" spans="3:41" s="55" customFormat="1" ht="64.5" customHeight="1" x14ac:dyDescent="0.25">
      <c r="C16" s="172"/>
      <c r="D16" s="165"/>
      <c r="E16" s="166"/>
      <c r="F16" s="173"/>
      <c r="G16" s="146" t="s">
        <v>68</v>
      </c>
      <c r="H16" s="76" t="s">
        <v>553</v>
      </c>
      <c r="I16" s="145" t="s">
        <v>544</v>
      </c>
      <c r="J16" s="145" t="s">
        <v>27</v>
      </c>
      <c r="K16" s="145" t="s">
        <v>27</v>
      </c>
      <c r="L16" s="145" t="s">
        <v>27</v>
      </c>
      <c r="M16" s="128">
        <v>2</v>
      </c>
      <c r="N16" s="127">
        <v>2</v>
      </c>
      <c r="O16" s="127">
        <f t="shared" si="2"/>
        <v>4</v>
      </c>
      <c r="P16" s="127" t="str">
        <f t="shared" si="3"/>
        <v>Bajo</v>
      </c>
      <c r="Q16" s="127">
        <v>25</v>
      </c>
      <c r="R16" s="127">
        <f t="shared" si="4"/>
        <v>100</v>
      </c>
      <c r="S16" s="42" t="str">
        <f t="shared" si="5"/>
        <v>III</v>
      </c>
      <c r="T16" s="127" t="str">
        <f t="shared" si="6"/>
        <v>Aceptable</v>
      </c>
      <c r="U16" s="130">
        <v>170</v>
      </c>
      <c r="V16" s="43" t="s">
        <v>80</v>
      </c>
      <c r="W16" s="43" t="s">
        <v>80</v>
      </c>
      <c r="X16" s="43" t="s">
        <v>80</v>
      </c>
      <c r="Y16" s="76" t="s">
        <v>551</v>
      </c>
      <c r="Z16" s="43" t="s">
        <v>80</v>
      </c>
      <c r="AA16" s="143">
        <v>2</v>
      </c>
      <c r="AB16" s="143">
        <v>2</v>
      </c>
      <c r="AC16" s="143">
        <f t="shared" si="7"/>
        <v>4</v>
      </c>
      <c r="AD16" s="143" t="str">
        <f t="shared" si="8"/>
        <v>Bajo</v>
      </c>
      <c r="AE16" s="143">
        <v>10</v>
      </c>
      <c r="AF16" s="143">
        <f t="shared" si="9"/>
        <v>40</v>
      </c>
      <c r="AG16" s="127" t="str">
        <f t="shared" si="10"/>
        <v>III</v>
      </c>
      <c r="AH16" s="44" t="str">
        <f t="shared" si="11"/>
        <v>Aceptable</v>
      </c>
      <c r="AI16" s="135"/>
      <c r="AJ16" s="136"/>
      <c r="AK16" s="136"/>
      <c r="AL16" s="132"/>
      <c r="AM16" s="133">
        <f t="shared" si="0"/>
        <v>0</v>
      </c>
      <c r="AN16" s="137"/>
      <c r="AO16" s="137"/>
    </row>
    <row r="17" spans="3:41" s="57" customFormat="1" ht="112.5" customHeight="1" x14ac:dyDescent="0.25">
      <c r="C17" s="164" t="s">
        <v>535</v>
      </c>
      <c r="D17" s="165" t="s">
        <v>527</v>
      </c>
      <c r="E17" s="166" t="s">
        <v>528</v>
      </c>
      <c r="F17" s="167" t="s">
        <v>29</v>
      </c>
      <c r="G17" s="146" t="s">
        <v>104</v>
      </c>
      <c r="H17" s="145" t="s">
        <v>554</v>
      </c>
      <c r="I17" s="145" t="s">
        <v>555</v>
      </c>
      <c r="J17" s="145" t="s">
        <v>27</v>
      </c>
      <c r="K17" s="145" t="s">
        <v>27</v>
      </c>
      <c r="L17" s="145" t="s">
        <v>27</v>
      </c>
      <c r="M17" s="131">
        <v>2</v>
      </c>
      <c r="N17" s="130">
        <v>2</v>
      </c>
      <c r="O17" s="130">
        <f t="shared" ref="O17:O18" si="23">M17*N17</f>
        <v>4</v>
      </c>
      <c r="P17" s="130" t="str">
        <f t="shared" ref="P17:P18" si="24">IF(AND(O17&gt;=24,O17&lt;=40),"Muy Alto",IF(AND(20&gt;=O17,10&lt;=O17),"Alto",IF(AND(8&gt;=O17,6&lt;=O17),"Medio",IF(O17&lt;=4,"Bajo","-"))))</f>
        <v>Bajo</v>
      </c>
      <c r="Q17" s="130">
        <v>25</v>
      </c>
      <c r="R17" s="130">
        <f t="shared" ref="R17:R18" si="25">O17*Q17</f>
        <v>100</v>
      </c>
      <c r="S17" s="42" t="str">
        <f t="shared" ref="S17:S18" si="26">IF(AND(R17&gt;=600,R17&lt;=4000),"I",IF(AND(500&gt;=R17,150&lt;=R17),"II",IF(AND(120&gt;=R17,40&lt;=R17),"III",IF(R17&lt;=20,"IV","-"))))</f>
        <v>III</v>
      </c>
      <c r="T17" s="130" t="str">
        <f t="shared" ref="T17:T18" si="27">IF(R17&gt;=360,"No Aceptable","Aceptable")</f>
        <v>Aceptable</v>
      </c>
      <c r="U17" s="130">
        <v>170</v>
      </c>
      <c r="V17" s="43" t="s">
        <v>80</v>
      </c>
      <c r="W17" s="43" t="s">
        <v>80</v>
      </c>
      <c r="X17" s="43" t="s">
        <v>80</v>
      </c>
      <c r="Y17" s="76" t="s">
        <v>552</v>
      </c>
      <c r="Z17" s="43" t="s">
        <v>80</v>
      </c>
      <c r="AA17" s="143">
        <v>2</v>
      </c>
      <c r="AB17" s="143">
        <v>2</v>
      </c>
      <c r="AC17" s="143">
        <f t="shared" ref="AC17:AC18" si="28">AA17*AB17</f>
        <v>4</v>
      </c>
      <c r="AD17" s="143" t="str">
        <f t="shared" ref="AD17:AD18" si="29">IF(AND(AC17&gt;=24,AC17&lt;=40),"Muy Alto",IF(AND(20&gt;=AC17,10&lt;=AC17),"Alto",IF(AND(8&gt;=AC17,6&lt;=AC17),"Medio",IF(AC17&lt;=4,"Bajo","-"))))</f>
        <v>Bajo</v>
      </c>
      <c r="AE17" s="143">
        <v>10</v>
      </c>
      <c r="AF17" s="143">
        <f t="shared" ref="AF17:AF18" si="30">AC17*AE17</f>
        <v>40</v>
      </c>
      <c r="AG17" s="130" t="str">
        <f t="shared" ref="AG17:AG18" si="31">IF(AND(AF17&gt;=600,AF17&lt;=4000),"I",IF(AND(500&gt;=AF17,150&lt;=AF17),"II",IF(AND(120&gt;=AF17,40&lt;=AF17),"III",IF(AF17&lt;=20,"IV","-"))))</f>
        <v>III</v>
      </c>
      <c r="AH17" s="44" t="str">
        <f t="shared" ref="AH17:AH18" si="32">IF(AF17&gt;=360,"No Aceptable","Aceptable")</f>
        <v>Aceptable</v>
      </c>
      <c r="AI17" s="135"/>
      <c r="AJ17" s="136"/>
      <c r="AK17" s="136"/>
      <c r="AL17" s="132"/>
      <c r="AM17" s="133">
        <f t="shared" ref="AM17:AM18" si="33">IFERROR(+AL17/AI17,0)</f>
        <v>0</v>
      </c>
      <c r="AN17" s="137"/>
      <c r="AO17" s="137"/>
    </row>
    <row r="18" spans="3:41" s="57" customFormat="1" ht="98.45" customHeight="1" x14ac:dyDescent="0.25">
      <c r="C18" s="164"/>
      <c r="D18" s="165"/>
      <c r="E18" s="166"/>
      <c r="F18" s="168"/>
      <c r="G18" s="146" t="s">
        <v>93</v>
      </c>
      <c r="H18" s="148" t="s">
        <v>536</v>
      </c>
      <c r="I18" s="148" t="s">
        <v>538</v>
      </c>
      <c r="J18" s="145" t="s">
        <v>27</v>
      </c>
      <c r="K18" s="145" t="s">
        <v>27</v>
      </c>
      <c r="L18" s="145" t="s">
        <v>27</v>
      </c>
      <c r="M18" s="131">
        <v>2</v>
      </c>
      <c r="N18" s="130">
        <v>2</v>
      </c>
      <c r="O18" s="130">
        <f t="shared" si="23"/>
        <v>4</v>
      </c>
      <c r="P18" s="130" t="str">
        <f t="shared" si="24"/>
        <v>Bajo</v>
      </c>
      <c r="Q18" s="130">
        <v>25</v>
      </c>
      <c r="R18" s="130">
        <f t="shared" si="25"/>
        <v>100</v>
      </c>
      <c r="S18" s="42" t="str">
        <f t="shared" si="26"/>
        <v>III</v>
      </c>
      <c r="T18" s="130" t="str">
        <f t="shared" si="27"/>
        <v>Aceptable</v>
      </c>
      <c r="U18" s="130">
        <v>170</v>
      </c>
      <c r="V18" s="43" t="s">
        <v>80</v>
      </c>
      <c r="W18" s="43" t="s">
        <v>80</v>
      </c>
      <c r="X18" s="43" t="s">
        <v>80</v>
      </c>
      <c r="Y18" s="76" t="s">
        <v>552</v>
      </c>
      <c r="Z18" s="43" t="s">
        <v>80</v>
      </c>
      <c r="AA18" s="143">
        <v>2</v>
      </c>
      <c r="AB18" s="143">
        <v>2</v>
      </c>
      <c r="AC18" s="143">
        <f t="shared" si="28"/>
        <v>4</v>
      </c>
      <c r="AD18" s="143" t="str">
        <f t="shared" si="29"/>
        <v>Bajo</v>
      </c>
      <c r="AE18" s="143">
        <v>10</v>
      </c>
      <c r="AF18" s="143">
        <f t="shared" si="30"/>
        <v>40</v>
      </c>
      <c r="AG18" s="130" t="str">
        <f t="shared" si="31"/>
        <v>III</v>
      </c>
      <c r="AH18" s="44" t="str">
        <f t="shared" si="32"/>
        <v>Aceptable</v>
      </c>
      <c r="AI18" s="135"/>
      <c r="AJ18" s="136"/>
      <c r="AK18" s="136"/>
      <c r="AL18" s="132"/>
      <c r="AM18" s="133">
        <f t="shared" si="33"/>
        <v>0</v>
      </c>
      <c r="AN18" s="137"/>
      <c r="AO18" s="137"/>
    </row>
    <row r="19" spans="3:41" s="57" customFormat="1" x14ac:dyDescent="0.25">
      <c r="G19" s="58"/>
      <c r="M19" s="65"/>
      <c r="N19" s="65"/>
      <c r="Q19" s="65"/>
      <c r="R19" s="65"/>
    </row>
  </sheetData>
  <mergeCells count="24">
    <mergeCell ref="C17:C18"/>
    <mergeCell ref="D17:D18"/>
    <mergeCell ref="E17:E18"/>
    <mergeCell ref="F17:F18"/>
    <mergeCell ref="C3:E5"/>
    <mergeCell ref="F3:AF5"/>
    <mergeCell ref="C8:C16"/>
    <mergeCell ref="D8:D16"/>
    <mergeCell ref="E8:E16"/>
    <mergeCell ref="F8:F16"/>
    <mergeCell ref="AG3:AO5"/>
    <mergeCell ref="C6:C7"/>
    <mergeCell ref="D6:D7"/>
    <mergeCell ref="E6:E7"/>
    <mergeCell ref="F6:F7"/>
    <mergeCell ref="G6:H6"/>
    <mergeCell ref="I6:I7"/>
    <mergeCell ref="J6:L6"/>
    <mergeCell ref="AN6:AO6"/>
    <mergeCell ref="M6:S6"/>
    <mergeCell ref="T6:T7"/>
    <mergeCell ref="V6:Z6"/>
    <mergeCell ref="AA6:AG6"/>
    <mergeCell ref="AI6:AM6"/>
  </mergeCells>
  <conditionalFormatting sqref="AG6 S6 S8 AG11:AG14 S10:S14">
    <cfRule type="containsText" dxfId="695" priority="317" operator="containsText" text="IV">
      <formula>NOT(ISERROR(SEARCH("IV",S6)))</formula>
    </cfRule>
    <cfRule type="containsText" dxfId="694" priority="318" operator="containsText" text="III">
      <formula>NOT(ISERROR(SEARCH("III",S6)))</formula>
    </cfRule>
    <cfRule type="containsText" dxfId="693" priority="319" operator="containsText" text="II">
      <formula>NOT(ISERROR(SEARCH("II",S6)))</formula>
    </cfRule>
    <cfRule type="containsText" dxfId="692" priority="320" operator="containsText" text="I">
      <formula>NOT(ISERROR(SEARCH("I",S6)))</formula>
    </cfRule>
  </conditionalFormatting>
  <conditionalFormatting sqref="S16">
    <cfRule type="containsText" dxfId="691" priority="305" operator="containsText" text="IV">
      <formula>NOT(ISERROR(SEARCH("IV",S16)))</formula>
    </cfRule>
    <cfRule type="containsText" dxfId="690" priority="306" operator="containsText" text="III">
      <formula>NOT(ISERROR(SEARCH("III",S16)))</formula>
    </cfRule>
    <cfRule type="containsText" dxfId="689" priority="307" operator="containsText" text="II">
      <formula>NOT(ISERROR(SEARCH("II",S16)))</formula>
    </cfRule>
    <cfRule type="containsText" dxfId="688" priority="308" operator="containsText" text="I">
      <formula>NOT(ISERROR(SEARCH("I",S16)))</formula>
    </cfRule>
  </conditionalFormatting>
  <conditionalFormatting sqref="AG16">
    <cfRule type="containsText" dxfId="687" priority="285" operator="containsText" text="IV">
      <formula>NOT(ISERROR(SEARCH("IV",AG16)))</formula>
    </cfRule>
    <cfRule type="containsText" dxfId="686" priority="286" operator="containsText" text="III">
      <formula>NOT(ISERROR(SEARCH("III",AG16)))</formula>
    </cfRule>
    <cfRule type="containsText" dxfId="685" priority="287" operator="containsText" text="II">
      <formula>NOT(ISERROR(SEARCH("II",AG16)))</formula>
    </cfRule>
    <cfRule type="containsText" dxfId="684" priority="288" operator="containsText" text="I">
      <formula>NOT(ISERROR(SEARCH("I",AG16)))</formula>
    </cfRule>
  </conditionalFormatting>
  <conditionalFormatting sqref="AG8 AG10">
    <cfRule type="containsText" dxfId="683" priority="209" operator="containsText" text="IV">
      <formula>NOT(ISERROR(SEARCH("IV",AG8)))</formula>
    </cfRule>
    <cfRule type="containsText" dxfId="682" priority="210" operator="containsText" text="III">
      <formula>NOT(ISERROR(SEARCH("III",AG8)))</formula>
    </cfRule>
    <cfRule type="containsText" dxfId="681" priority="211" operator="containsText" text="II">
      <formula>NOT(ISERROR(SEARCH("II",AG8)))</formula>
    </cfRule>
    <cfRule type="containsText" dxfId="680" priority="212" operator="containsText" text="I">
      <formula>NOT(ISERROR(SEARCH("I",AG8)))</formula>
    </cfRule>
  </conditionalFormatting>
  <conditionalFormatting sqref="S9">
    <cfRule type="containsText" dxfId="679" priority="45" operator="containsText" text="IV">
      <formula>NOT(ISERROR(SEARCH("IV",S9)))</formula>
    </cfRule>
    <cfRule type="containsText" dxfId="678" priority="46" operator="containsText" text="III">
      <formula>NOT(ISERROR(SEARCH("III",S9)))</formula>
    </cfRule>
    <cfRule type="containsText" dxfId="677" priority="47" operator="containsText" text="II">
      <formula>NOT(ISERROR(SEARCH("II",S9)))</formula>
    </cfRule>
    <cfRule type="containsText" dxfId="676" priority="48" operator="containsText" text="I">
      <formula>NOT(ISERROR(SEARCH("I",S9)))</formula>
    </cfRule>
  </conditionalFormatting>
  <conditionalFormatting sqref="AG9">
    <cfRule type="containsText" dxfId="675" priority="41" operator="containsText" text="IV">
      <formula>NOT(ISERROR(SEARCH("IV",AG9)))</formula>
    </cfRule>
    <cfRule type="containsText" dxfId="674" priority="42" operator="containsText" text="III">
      <formula>NOT(ISERROR(SEARCH("III",AG9)))</formula>
    </cfRule>
    <cfRule type="containsText" dxfId="673" priority="43" operator="containsText" text="II">
      <formula>NOT(ISERROR(SEARCH("II",AG9)))</formula>
    </cfRule>
    <cfRule type="containsText" dxfId="672" priority="44" operator="containsText" text="I">
      <formula>NOT(ISERROR(SEARCH("I",AG9)))</formula>
    </cfRule>
  </conditionalFormatting>
  <conditionalFormatting sqref="S15">
    <cfRule type="containsText" dxfId="671" priority="29" operator="containsText" text="IV">
      <formula>NOT(ISERROR(SEARCH("IV",S15)))</formula>
    </cfRule>
    <cfRule type="containsText" dxfId="670" priority="30" operator="containsText" text="III">
      <formula>NOT(ISERROR(SEARCH("III",S15)))</formula>
    </cfRule>
    <cfRule type="containsText" dxfId="669" priority="31" operator="containsText" text="II">
      <formula>NOT(ISERROR(SEARCH("II",S15)))</formula>
    </cfRule>
    <cfRule type="containsText" dxfId="668" priority="32" operator="containsText" text="I">
      <formula>NOT(ISERROR(SEARCH("I",S15)))</formula>
    </cfRule>
  </conditionalFormatting>
  <conditionalFormatting sqref="AG15">
    <cfRule type="containsText" dxfId="667" priority="25" operator="containsText" text="IV">
      <formula>NOT(ISERROR(SEARCH("IV",AG15)))</formula>
    </cfRule>
    <cfRule type="containsText" dxfId="666" priority="26" operator="containsText" text="III">
      <formula>NOT(ISERROR(SEARCH("III",AG15)))</formula>
    </cfRule>
    <cfRule type="containsText" dxfId="665" priority="27" operator="containsText" text="II">
      <formula>NOT(ISERROR(SEARCH("II",AG15)))</formula>
    </cfRule>
    <cfRule type="containsText" dxfId="664" priority="28" operator="containsText" text="I">
      <formula>NOT(ISERROR(SEARCH("I",AG15)))</formula>
    </cfRule>
  </conditionalFormatting>
  <conditionalFormatting sqref="S17">
    <cfRule type="containsText" dxfId="663" priority="13" operator="containsText" text="IV">
      <formula>NOT(ISERROR(SEARCH("IV",S17)))</formula>
    </cfRule>
    <cfRule type="containsText" dxfId="662" priority="14" operator="containsText" text="III">
      <formula>NOT(ISERROR(SEARCH("III",S17)))</formula>
    </cfRule>
    <cfRule type="containsText" dxfId="661" priority="15" operator="containsText" text="II">
      <formula>NOT(ISERROR(SEARCH("II",S17)))</formula>
    </cfRule>
    <cfRule type="containsText" dxfId="660" priority="16" operator="containsText" text="I">
      <formula>NOT(ISERROR(SEARCH("I",S17)))</formula>
    </cfRule>
  </conditionalFormatting>
  <conditionalFormatting sqref="AG17">
    <cfRule type="containsText" dxfId="659" priority="9" operator="containsText" text="IV">
      <formula>NOT(ISERROR(SEARCH("IV",AG17)))</formula>
    </cfRule>
    <cfRule type="containsText" dxfId="658" priority="10" operator="containsText" text="III">
      <formula>NOT(ISERROR(SEARCH("III",AG17)))</formula>
    </cfRule>
    <cfRule type="containsText" dxfId="657" priority="11" operator="containsText" text="II">
      <formula>NOT(ISERROR(SEARCH("II",AG17)))</formula>
    </cfRule>
    <cfRule type="containsText" dxfId="656" priority="12" operator="containsText" text="I">
      <formula>NOT(ISERROR(SEARCH("I",AG17)))</formula>
    </cfRule>
  </conditionalFormatting>
  <conditionalFormatting sqref="S18">
    <cfRule type="containsText" dxfId="655" priority="5" operator="containsText" text="IV">
      <formula>NOT(ISERROR(SEARCH("IV",S18)))</formula>
    </cfRule>
    <cfRule type="containsText" dxfId="654" priority="6" operator="containsText" text="III">
      <formula>NOT(ISERROR(SEARCH("III",S18)))</formula>
    </cfRule>
    <cfRule type="containsText" dxfId="653" priority="7" operator="containsText" text="II">
      <formula>NOT(ISERROR(SEARCH("II",S18)))</formula>
    </cfRule>
    <cfRule type="containsText" dxfId="652" priority="8" operator="containsText" text="I">
      <formula>NOT(ISERROR(SEARCH("I",S18)))</formula>
    </cfRule>
  </conditionalFormatting>
  <conditionalFormatting sqref="AG18">
    <cfRule type="containsText" dxfId="651" priority="1" operator="containsText" text="IV">
      <formula>NOT(ISERROR(SEARCH("IV",AG18)))</formula>
    </cfRule>
    <cfRule type="containsText" dxfId="650" priority="2" operator="containsText" text="III">
      <formula>NOT(ISERROR(SEARCH("III",AG18)))</formula>
    </cfRule>
    <cfRule type="containsText" dxfId="649" priority="3" operator="containsText" text="II">
      <formula>NOT(ISERROR(SEARCH("II",AG18)))</formula>
    </cfRule>
    <cfRule type="containsText" dxfId="648" priority="4" operator="containsText" text="I">
      <formula>NOT(ISERROR(SEARCH("I",AG18)))</formula>
    </cfRule>
  </conditionalFormatting>
  <dataValidations count="4">
    <dataValidation type="list" allowBlank="1" showInputMessage="1" showErrorMessage="1" sqref="AC6:AC7 AC1:AC2 AC19:AC1048576">
      <formula1>$D$4:$D$6</formula1>
    </dataValidation>
    <dataValidation type="list" allowBlank="1" showInputMessage="1" showErrorMessage="1" sqref="M19:M1048576 M6:M7 AA6:AA7 M1:M2 AA19:AA1048576">
      <formula1>$D$5:$D$7</formula1>
    </dataValidation>
    <dataValidation type="list" allowBlank="1" showInputMessage="1" showErrorMessage="1" sqref="N1:N2 N19:N1048576 AB6:AB7 N6:N7 AB19:AB1048576">
      <formula1>$D$13:$D$14</formula1>
    </dataValidation>
    <dataValidation type="list" allowBlank="1" showInputMessage="1" showErrorMessage="1" sqref="AG1:AG3 Q6:Q7 Q1:Q2 AE6:AE7 Q19:Q1048576 AE19:AE1048576 AG6:AG1048576">
      <formula1>#REF!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CAMBIOS!$B$19:$B$22</xm:f>
          </x14:formula1>
          <xm:sqref>Q8:Q18 AE8:AE18</xm:sqref>
        </x14:dataValidation>
        <x14:dataValidation type="list" allowBlank="1" showInputMessage="1" showErrorMessage="1">
          <x14:formula1>
            <xm:f>CAMBIOS!$B$12:$B$15</xm:f>
          </x14:formula1>
          <xm:sqref>N8:N18 AB8:AB18</xm:sqref>
        </x14:dataValidation>
        <x14:dataValidation type="list" allowBlank="1" showInputMessage="1" showErrorMessage="1">
          <x14:formula1>
            <xm:f>CAMBIOS!$B$5:$B$8</xm:f>
          </x14:formula1>
          <xm:sqref>M8:M18 AA8:AA18</xm:sqref>
        </x14:dataValidation>
        <x14:dataValidation type="list" allowBlank="1" showInputMessage="1" showErrorMessage="1">
          <x14:formula1>
            <xm:f>CAMBIOS!$D$5:$D$58</xm:f>
          </x14:formula1>
          <xm:sqref>G8:G18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58"/>
  <sheetViews>
    <sheetView topLeftCell="B19" zoomScale="60" zoomScaleNormal="60" zoomScaleSheetLayoutView="100" workbookViewId="0">
      <selection activeCell="J13" sqref="J13"/>
    </sheetView>
  </sheetViews>
  <sheetFormatPr baseColWidth="10" defaultColWidth="11.42578125" defaultRowHeight="17.25" x14ac:dyDescent="0.3"/>
  <cols>
    <col min="1" max="1" width="11.42578125" style="10"/>
    <col min="2" max="2" width="4.85546875" style="74" customWidth="1"/>
    <col min="3" max="3" width="9.140625" style="10" customWidth="1"/>
    <col min="4" max="4" width="8.7109375" style="70" customWidth="1"/>
    <col min="5" max="5" width="61.28515625" style="10" customWidth="1"/>
    <col min="6" max="6" width="28.7109375" style="10" customWidth="1"/>
    <col min="7" max="8" width="32.5703125" style="10" customWidth="1"/>
    <col min="9" max="9" width="35.42578125" style="10" customWidth="1"/>
    <col min="10" max="12" width="20.28515625" style="10" customWidth="1"/>
    <col min="13" max="16384" width="11.42578125" style="10"/>
  </cols>
  <sheetData>
    <row r="2" spans="1:12" ht="22.5" x14ac:dyDescent="0.3">
      <c r="F2" s="240" t="s">
        <v>115</v>
      </c>
      <c r="G2" s="240"/>
      <c r="H2" s="240"/>
      <c r="I2" s="240"/>
      <c r="J2" s="240"/>
      <c r="K2" s="240"/>
      <c r="L2" s="240"/>
    </row>
    <row r="3" spans="1:12" ht="18.75" x14ac:dyDescent="0.3">
      <c r="F3" s="241" t="s">
        <v>116</v>
      </c>
      <c r="G3" s="241" t="s">
        <v>117</v>
      </c>
      <c r="H3" s="241"/>
      <c r="I3" s="241"/>
      <c r="J3" s="17" t="s">
        <v>258</v>
      </c>
      <c r="K3" s="242" t="s">
        <v>259</v>
      </c>
      <c r="L3" s="242"/>
    </row>
    <row r="4" spans="1:12" ht="18" x14ac:dyDescent="0.3">
      <c r="A4" s="10" t="s">
        <v>31</v>
      </c>
      <c r="F4" s="241"/>
      <c r="G4" s="241"/>
      <c r="H4" s="241"/>
      <c r="I4" s="241"/>
      <c r="J4" s="16" t="s">
        <v>118</v>
      </c>
      <c r="K4" s="16" t="s">
        <v>256</v>
      </c>
      <c r="L4" s="16" t="s">
        <v>257</v>
      </c>
    </row>
    <row r="5" spans="1:12" ht="72.75" customHeight="1" x14ac:dyDescent="0.3">
      <c r="A5" s="10" t="s">
        <v>32</v>
      </c>
      <c r="B5" s="74">
        <v>10</v>
      </c>
      <c r="D5" s="71" t="s">
        <v>96</v>
      </c>
      <c r="F5" s="18" t="s">
        <v>236</v>
      </c>
      <c r="G5" s="243" t="s">
        <v>238</v>
      </c>
      <c r="H5" s="243"/>
      <c r="I5" s="243"/>
      <c r="J5" s="19"/>
      <c r="K5" s="20"/>
      <c r="L5" s="20"/>
    </row>
    <row r="6" spans="1:12" ht="72.75" customHeight="1" x14ac:dyDescent="0.3">
      <c r="A6" s="10" t="s">
        <v>33</v>
      </c>
      <c r="B6" s="74">
        <v>6</v>
      </c>
      <c r="D6" s="70" t="s">
        <v>46</v>
      </c>
      <c r="F6" s="18" t="s">
        <v>237</v>
      </c>
      <c r="G6" s="243" t="s">
        <v>247</v>
      </c>
      <c r="H6" s="243"/>
      <c r="I6" s="243"/>
      <c r="J6" s="19"/>
      <c r="K6" s="20"/>
      <c r="L6" s="20"/>
    </row>
    <row r="7" spans="1:12" ht="72.75" customHeight="1" x14ac:dyDescent="0.3">
      <c r="A7" s="10" t="s">
        <v>3</v>
      </c>
      <c r="B7" s="74">
        <v>2</v>
      </c>
      <c r="D7" s="70" t="s">
        <v>47</v>
      </c>
      <c r="F7" s="18" t="s">
        <v>244</v>
      </c>
      <c r="G7" s="243" t="s">
        <v>245</v>
      </c>
      <c r="H7" s="243"/>
      <c r="I7" s="243"/>
      <c r="J7" s="19"/>
      <c r="K7" s="20"/>
      <c r="L7" s="20"/>
    </row>
    <row r="8" spans="1:12" ht="92.25" customHeight="1" x14ac:dyDescent="0.3">
      <c r="A8" s="10" t="s">
        <v>34</v>
      </c>
      <c r="B8" s="74">
        <v>0</v>
      </c>
      <c r="D8" s="70" t="s">
        <v>48</v>
      </c>
      <c r="F8" s="18" t="s">
        <v>260</v>
      </c>
      <c r="G8" s="243" t="s">
        <v>261</v>
      </c>
      <c r="H8" s="243"/>
      <c r="I8" s="243"/>
      <c r="J8" s="19"/>
      <c r="K8" s="20"/>
      <c r="L8" s="20"/>
    </row>
    <row r="9" spans="1:12" ht="72.75" customHeight="1" x14ac:dyDescent="0.3">
      <c r="D9" s="70" t="s">
        <v>49</v>
      </c>
      <c r="F9" s="18" t="s">
        <v>333</v>
      </c>
      <c r="G9" s="244" t="s">
        <v>334</v>
      </c>
      <c r="H9" s="244"/>
      <c r="I9" s="244"/>
      <c r="J9" s="19"/>
      <c r="K9" s="20"/>
      <c r="L9" s="20"/>
    </row>
    <row r="10" spans="1:12" ht="72.75" customHeight="1" x14ac:dyDescent="0.3">
      <c r="D10" s="70" t="s">
        <v>110</v>
      </c>
      <c r="F10" s="18" t="s">
        <v>477</v>
      </c>
      <c r="G10" s="243" t="s">
        <v>479</v>
      </c>
      <c r="H10" s="243"/>
      <c r="I10" s="243"/>
      <c r="J10" s="19" t="s">
        <v>478</v>
      </c>
      <c r="K10" s="19" t="s">
        <v>475</v>
      </c>
      <c r="L10" s="19" t="s">
        <v>476</v>
      </c>
    </row>
    <row r="11" spans="1:12" ht="72.75" customHeight="1" x14ac:dyDescent="0.3">
      <c r="A11" s="10" t="s">
        <v>35</v>
      </c>
      <c r="D11" s="70" t="s">
        <v>50</v>
      </c>
      <c r="F11" s="119" t="s">
        <v>459</v>
      </c>
      <c r="G11" s="243" t="s">
        <v>460</v>
      </c>
      <c r="H11" s="243"/>
      <c r="I11" s="243"/>
      <c r="J11" s="19" t="s">
        <v>461</v>
      </c>
      <c r="K11" s="20" t="s">
        <v>475</v>
      </c>
      <c r="L11" s="20" t="s">
        <v>476</v>
      </c>
    </row>
    <row r="12" spans="1:12" ht="72.75" customHeight="1" x14ac:dyDescent="0.3">
      <c r="A12" s="10" t="s">
        <v>111</v>
      </c>
      <c r="B12" s="74">
        <v>4</v>
      </c>
      <c r="D12" s="70" t="s">
        <v>51</v>
      </c>
      <c r="F12" s="18" t="s">
        <v>485</v>
      </c>
      <c r="G12" s="243" t="s">
        <v>487</v>
      </c>
      <c r="H12" s="243"/>
      <c r="I12" s="243"/>
      <c r="J12" s="20" t="s">
        <v>478</v>
      </c>
      <c r="K12" s="20" t="s">
        <v>486</v>
      </c>
      <c r="L12" s="20" t="s">
        <v>476</v>
      </c>
    </row>
    <row r="13" spans="1:12" ht="72.75" customHeight="1" x14ac:dyDescent="0.3">
      <c r="A13" s="10" t="s">
        <v>36</v>
      </c>
      <c r="B13" s="74">
        <v>3</v>
      </c>
      <c r="D13" s="70" t="s">
        <v>52</v>
      </c>
      <c r="F13" s="149" t="s">
        <v>557</v>
      </c>
      <c r="G13" s="243" t="s">
        <v>558</v>
      </c>
      <c r="H13" s="243"/>
      <c r="I13" s="243"/>
      <c r="J13" s="20" t="s">
        <v>559</v>
      </c>
      <c r="K13" s="20" t="s">
        <v>486</v>
      </c>
      <c r="L13" s="20" t="s">
        <v>476</v>
      </c>
    </row>
    <row r="14" spans="1:12" ht="72.75" customHeight="1" x14ac:dyDescent="0.3">
      <c r="A14" s="10" t="s">
        <v>37</v>
      </c>
      <c r="B14" s="74">
        <v>2</v>
      </c>
      <c r="D14" s="71" t="s">
        <v>95</v>
      </c>
      <c r="F14" s="18"/>
      <c r="G14" s="243"/>
      <c r="H14" s="243"/>
      <c r="I14" s="243"/>
      <c r="J14" s="19"/>
      <c r="K14" s="20"/>
      <c r="L14" s="20"/>
    </row>
    <row r="15" spans="1:12" x14ac:dyDescent="0.3">
      <c r="A15" s="10" t="s">
        <v>97</v>
      </c>
      <c r="B15" s="74">
        <v>1</v>
      </c>
      <c r="D15" s="70" t="s">
        <v>53</v>
      </c>
    </row>
    <row r="16" spans="1:12" x14ac:dyDescent="0.3">
      <c r="D16" s="70" t="s">
        <v>54</v>
      </c>
    </row>
    <row r="17" spans="1:4" x14ac:dyDescent="0.3">
      <c r="D17" s="70" t="s">
        <v>55</v>
      </c>
    </row>
    <row r="18" spans="1:4" x14ac:dyDescent="0.3">
      <c r="A18" s="10" t="s">
        <v>38</v>
      </c>
      <c r="D18" s="70" t="s">
        <v>56</v>
      </c>
    </row>
    <row r="19" spans="1:4" x14ac:dyDescent="0.3">
      <c r="A19" s="10" t="s">
        <v>39</v>
      </c>
      <c r="B19" s="74">
        <v>100</v>
      </c>
      <c r="D19" s="70" t="s">
        <v>57</v>
      </c>
    </row>
    <row r="20" spans="1:4" x14ac:dyDescent="0.3">
      <c r="A20" s="10" t="s">
        <v>40</v>
      </c>
      <c r="B20" s="74">
        <v>60</v>
      </c>
      <c r="D20" s="70" t="s">
        <v>58</v>
      </c>
    </row>
    <row r="21" spans="1:4" x14ac:dyDescent="0.3">
      <c r="A21" s="10" t="s">
        <v>41</v>
      </c>
      <c r="B21" s="74">
        <v>25</v>
      </c>
      <c r="D21" s="70" t="s">
        <v>59</v>
      </c>
    </row>
    <row r="22" spans="1:4" x14ac:dyDescent="0.3">
      <c r="A22" s="10" t="s">
        <v>42</v>
      </c>
      <c r="B22" s="74">
        <v>10</v>
      </c>
    </row>
    <row r="23" spans="1:4" x14ac:dyDescent="0.3">
      <c r="D23" s="71" t="s">
        <v>89</v>
      </c>
    </row>
    <row r="24" spans="1:4" x14ac:dyDescent="0.3">
      <c r="D24" s="72" t="s">
        <v>112</v>
      </c>
    </row>
    <row r="25" spans="1:4" x14ac:dyDescent="0.3">
      <c r="D25" s="70" t="s">
        <v>98</v>
      </c>
    </row>
    <row r="26" spans="1:4" x14ac:dyDescent="0.3">
      <c r="D26" s="70" t="s">
        <v>90</v>
      </c>
    </row>
    <row r="27" spans="1:4" x14ac:dyDescent="0.3">
      <c r="D27" s="70" t="s">
        <v>91</v>
      </c>
    </row>
    <row r="28" spans="1:4" x14ac:dyDescent="0.3">
      <c r="D28" s="70" t="s">
        <v>99</v>
      </c>
    </row>
    <row r="29" spans="1:4" x14ac:dyDescent="0.3">
      <c r="D29" s="70" t="s">
        <v>92</v>
      </c>
    </row>
    <row r="30" spans="1:4" x14ac:dyDescent="0.3">
      <c r="D30" s="71" t="s">
        <v>94</v>
      </c>
    </row>
    <row r="31" spans="1:4" x14ac:dyDescent="0.3">
      <c r="D31" s="70" t="s">
        <v>60</v>
      </c>
    </row>
    <row r="32" spans="1:4" x14ac:dyDescent="0.3">
      <c r="D32" s="70" t="s">
        <v>100</v>
      </c>
    </row>
    <row r="33" spans="4:4" x14ac:dyDescent="0.3">
      <c r="D33" s="70" t="s">
        <v>101</v>
      </c>
    </row>
    <row r="34" spans="4:4" x14ac:dyDescent="0.3">
      <c r="D34" s="70" t="s">
        <v>61</v>
      </c>
    </row>
    <row r="35" spans="4:4" x14ac:dyDescent="0.3">
      <c r="D35" s="70" t="s">
        <v>62</v>
      </c>
    </row>
    <row r="36" spans="4:4" x14ac:dyDescent="0.3">
      <c r="D36" s="70" t="s">
        <v>63</v>
      </c>
    </row>
    <row r="37" spans="4:4" x14ac:dyDescent="0.3">
      <c r="D37" s="71" t="s">
        <v>102</v>
      </c>
    </row>
    <row r="38" spans="4:4" x14ac:dyDescent="0.3">
      <c r="D38" s="70" t="s">
        <v>64</v>
      </c>
    </row>
    <row r="39" spans="4:4" x14ac:dyDescent="0.3">
      <c r="D39" s="70" t="s">
        <v>65</v>
      </c>
    </row>
    <row r="40" spans="4:4" x14ac:dyDescent="0.3">
      <c r="D40" s="70" t="s">
        <v>66</v>
      </c>
    </row>
    <row r="41" spans="4:4" x14ac:dyDescent="0.3">
      <c r="D41" s="70" t="s">
        <v>67</v>
      </c>
    </row>
    <row r="42" spans="4:4" x14ac:dyDescent="0.3">
      <c r="D42" s="70" t="s">
        <v>76</v>
      </c>
    </row>
    <row r="43" spans="4:4" x14ac:dyDescent="0.3">
      <c r="D43" s="71" t="s">
        <v>93</v>
      </c>
    </row>
    <row r="44" spans="4:4" x14ac:dyDescent="0.3">
      <c r="D44" s="70" t="s">
        <v>68</v>
      </c>
    </row>
    <row r="45" spans="4:4" x14ac:dyDescent="0.3">
      <c r="D45" s="70" t="s">
        <v>69</v>
      </c>
    </row>
    <row r="46" spans="4:4" x14ac:dyDescent="0.3">
      <c r="D46" s="70" t="s">
        <v>70</v>
      </c>
    </row>
    <row r="47" spans="4:4" x14ac:dyDescent="0.3">
      <c r="D47" s="70" t="s">
        <v>71</v>
      </c>
    </row>
    <row r="48" spans="4:4" x14ac:dyDescent="0.3">
      <c r="D48" s="70" t="s">
        <v>72</v>
      </c>
    </row>
    <row r="49" spans="4:4" x14ac:dyDescent="0.3">
      <c r="D49" s="70" t="s">
        <v>73</v>
      </c>
    </row>
    <row r="50" spans="4:4" x14ac:dyDescent="0.3">
      <c r="D50" s="70" t="s">
        <v>74</v>
      </c>
    </row>
    <row r="51" spans="4:4" x14ac:dyDescent="0.3">
      <c r="D51" s="70" t="s">
        <v>75</v>
      </c>
    </row>
    <row r="52" spans="4:4" x14ac:dyDescent="0.3">
      <c r="D52" s="71" t="s">
        <v>103</v>
      </c>
    </row>
    <row r="53" spans="4:4" x14ac:dyDescent="0.3">
      <c r="D53" s="70" t="s">
        <v>104</v>
      </c>
    </row>
    <row r="54" spans="4:4" x14ac:dyDescent="0.3">
      <c r="D54" s="70" t="s">
        <v>105</v>
      </c>
    </row>
    <row r="55" spans="4:4" x14ac:dyDescent="0.3">
      <c r="D55" s="70" t="s">
        <v>106</v>
      </c>
    </row>
    <row r="56" spans="4:4" x14ac:dyDescent="0.3">
      <c r="D56" s="70" t="s">
        <v>107</v>
      </c>
    </row>
    <row r="57" spans="4:4" x14ac:dyDescent="0.3">
      <c r="D57" s="70" t="s">
        <v>108</v>
      </c>
    </row>
    <row r="58" spans="4:4" x14ac:dyDescent="0.3">
      <c r="D58" s="70" t="s">
        <v>109</v>
      </c>
    </row>
  </sheetData>
  <mergeCells count="14">
    <mergeCell ref="F2:L2"/>
    <mergeCell ref="G3:I4"/>
    <mergeCell ref="K3:L3"/>
    <mergeCell ref="F3:F4"/>
    <mergeCell ref="G14:I14"/>
    <mergeCell ref="G5:I5"/>
    <mergeCell ref="G6:I6"/>
    <mergeCell ref="G7:I7"/>
    <mergeCell ref="G8:I8"/>
    <mergeCell ref="G9:I9"/>
    <mergeCell ref="G10:I10"/>
    <mergeCell ref="G11:I11"/>
    <mergeCell ref="G12:I12"/>
    <mergeCell ref="G13:I13"/>
  </mergeCells>
  <printOptions horizontalCentered="1"/>
  <pageMargins left="0" right="0" top="0" bottom="0" header="0" footer="0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10</vt:i4>
      </vt:variant>
    </vt:vector>
  </HeadingPairs>
  <TitlesOfParts>
    <vt:vector size="18" baseType="lpstr">
      <vt:lpstr>PISO 3</vt:lpstr>
      <vt:lpstr>PISO 15</vt:lpstr>
      <vt:lpstr>MISIÓN</vt:lpstr>
      <vt:lpstr>TERCEROS</vt:lpstr>
      <vt:lpstr>VISITANTES</vt:lpstr>
      <vt:lpstr>ZONAS COMUNES</vt:lpstr>
      <vt:lpstr>TRABAJO EN CASA </vt:lpstr>
      <vt:lpstr>CAMBIOS</vt:lpstr>
      <vt:lpstr>CAMBIOS!Área_de_impresión</vt:lpstr>
      <vt:lpstr>MISIÓN!Área_de_impresión</vt:lpstr>
      <vt:lpstr>'PISO 15'!Área_de_impresión</vt:lpstr>
      <vt:lpstr>'PISO 3'!Área_de_impresión</vt:lpstr>
      <vt:lpstr>TERCEROS!Área_de_impresión</vt:lpstr>
      <vt:lpstr>VISITANTES!Área_de_impresión</vt:lpstr>
      <vt:lpstr>'ZONAS COMUNES'!Área_de_impresión</vt:lpstr>
      <vt:lpstr>'PISO 15'!Títulos_a_imprimir</vt:lpstr>
      <vt:lpstr>'PISO 3'!Títulos_a_imprimir</vt:lpstr>
      <vt:lpstr>'ZONAS COMUNES'!Títulos_a_imprimir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keywords>Aprobado 20/05/2019</cp:keywords>
  <cp:lastModifiedBy>USUARIO</cp:lastModifiedBy>
  <cp:lastPrinted>2020-10-19T23:37:09Z</cp:lastPrinted>
  <dcterms:created xsi:type="dcterms:W3CDTF">2011-04-28T21:04:19Z</dcterms:created>
  <dcterms:modified xsi:type="dcterms:W3CDTF">2021-09-08T23:29:12Z</dcterms:modified>
</cp:coreProperties>
</file>