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C:\Users\fhrov\OneDrive\Escritorio\CONTADURIA GN 2022\10. OCTUBRE\"/>
    </mc:Choice>
  </mc:AlternateContent>
  <xr:revisionPtr revIDLastSave="0" documentId="13_ncr:1_{7B399CE1-0089-438D-BC35-C737212F24D8}" xr6:coauthVersionLast="47" xr6:coauthVersionMax="47" xr10:uidLastSave="{00000000-0000-0000-0000-000000000000}"/>
  <bookViews>
    <workbookView xWindow="-120" yWindow="-120" windowWidth="20730" windowHeight="11160" firstSheet="3" activeTab="6" xr2:uid="{00000000-000D-0000-FFFF-FFFF00000000}"/>
  </bookViews>
  <sheets>
    <sheet name="PISO 15" sheetId="32" r:id="rId1"/>
    <sheet name="MISIÓN" sheetId="26" r:id="rId2"/>
    <sheet name="TERCEROS" sheetId="27" r:id="rId3"/>
    <sheet name="CONDUCTORES (MENSAJEROS Y VEH)." sheetId="33" r:id="rId4"/>
    <sheet name="VISITANTES" sheetId="21" r:id="rId5"/>
    <sheet name="ZONAS COMUNES" sheetId="25" r:id="rId6"/>
    <sheet name="CAMBIOS" sheetId="5" r:id="rId7"/>
  </sheets>
  <definedNames>
    <definedName name="_xlnm._FilterDatabase" localSheetId="0" hidden="1">'PISO 15'!$G$7:$L$60</definedName>
    <definedName name="_xlnm.Print_Area" localSheetId="6">CAMBIOS!$F$2:$L$14</definedName>
    <definedName name="_xlnm.Print_Area" localSheetId="3">'CONDUCTORES (MENSAJEROS Y VEH).'!$B$1:$AJ$13</definedName>
    <definedName name="_xlnm.Print_Area" localSheetId="1">MISIÓN!$B$1:$AJ$25</definedName>
    <definedName name="_xlnm.Print_Area" localSheetId="0">'PISO 15'!$B$2:$AJ$61</definedName>
    <definedName name="_xlnm.Print_Area" localSheetId="2">TERCEROS!$B$1:$AJ$15</definedName>
    <definedName name="_xlnm.Print_Area" localSheetId="4">VISITANTES!$B$1:$AI$15</definedName>
    <definedName name="_xlnm.Print_Area" localSheetId="5">'ZONAS COMUNES'!$B$2:$AJ$13</definedName>
    <definedName name="_xlnm.Print_Titles" localSheetId="0">'PISO 15'!$1:$7</definedName>
    <definedName name="_xlnm.Print_Titles" localSheetId="5">'ZONAS COMUNES'!$3:$7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8" i="33" l="1"/>
  <c r="AC8" i="33"/>
  <c r="AF8" i="33" s="1"/>
  <c r="O8" i="33"/>
  <c r="P8" i="33" s="1"/>
  <c r="AD56" i="32"/>
  <c r="AC56" i="32"/>
  <c r="AF56" i="32" s="1"/>
  <c r="R56" i="32"/>
  <c r="T56" i="32" s="1"/>
  <c r="P56" i="32"/>
  <c r="O56" i="32"/>
  <c r="AC44" i="32"/>
  <c r="AF44" i="32" s="1"/>
  <c r="AH44" i="32" s="1"/>
  <c r="R44" i="32"/>
  <c r="T44" i="32" s="1"/>
  <c r="O44" i="32"/>
  <c r="P44" i="32" s="1"/>
  <c r="AC34" i="32"/>
  <c r="AF34" i="32" s="1"/>
  <c r="R34" i="32"/>
  <c r="T34" i="32" s="1"/>
  <c r="O34" i="32"/>
  <c r="P34" i="32" s="1"/>
  <c r="AC33" i="32"/>
  <c r="AF33" i="32" s="1"/>
  <c r="R33" i="32"/>
  <c r="T33" i="32" s="1"/>
  <c r="O33" i="32"/>
  <c r="P33" i="32" s="1"/>
  <c r="AC27" i="32"/>
  <c r="AF27" i="32" s="1"/>
  <c r="O27" i="32"/>
  <c r="P27" i="32" s="1"/>
  <c r="AF11" i="33"/>
  <c r="AH11" i="33" s="1"/>
  <c r="AC11" i="33"/>
  <c r="AD11" i="33" s="1"/>
  <c r="R11" i="33"/>
  <c r="T11" i="33" s="1"/>
  <c r="P11" i="33"/>
  <c r="O11" i="33"/>
  <c r="O7" i="33"/>
  <c r="R7" i="33" s="1"/>
  <c r="T7" i="33" s="1"/>
  <c r="O9" i="33"/>
  <c r="P9" i="33" s="1"/>
  <c r="AB13" i="33"/>
  <c r="AC13" i="33" s="1"/>
  <c r="O13" i="33"/>
  <c r="R13" i="33" s="1"/>
  <c r="AC12" i="33"/>
  <c r="AD12" i="33" s="1"/>
  <c r="O12" i="33"/>
  <c r="P12" i="33" s="1"/>
  <c r="AC10" i="33"/>
  <c r="AF10" i="33" s="1"/>
  <c r="O10" i="33"/>
  <c r="R10" i="33" s="1"/>
  <c r="AC9" i="33"/>
  <c r="AD9" i="33" s="1"/>
  <c r="AC7" i="33"/>
  <c r="AF7" i="33" s="1"/>
  <c r="O14" i="27"/>
  <c r="R14" i="27" s="1"/>
  <c r="AB14" i="27"/>
  <c r="AC14" i="27" s="1"/>
  <c r="AF14" i="27" s="1"/>
  <c r="AB18" i="26"/>
  <c r="AC18" i="26" s="1"/>
  <c r="R18" i="26"/>
  <c r="AB19" i="26"/>
  <c r="AC19" i="26" s="1"/>
  <c r="O19" i="26"/>
  <c r="R19" i="26" s="1"/>
  <c r="AB22" i="26"/>
  <c r="AC22" i="26" s="1"/>
  <c r="O22" i="26"/>
  <c r="R22" i="26" s="1"/>
  <c r="AB20" i="26"/>
  <c r="AC20" i="26" s="1"/>
  <c r="O20" i="26"/>
  <c r="P20" i="26" s="1"/>
  <c r="AB17" i="26"/>
  <c r="AC17" i="26" s="1"/>
  <c r="O17" i="26"/>
  <c r="P17" i="26" s="1"/>
  <c r="AB21" i="26"/>
  <c r="AC21" i="26" s="1"/>
  <c r="AF21" i="26" s="1"/>
  <c r="O21" i="26"/>
  <c r="P21" i="26" s="1"/>
  <c r="R8" i="33" l="1"/>
  <c r="T8" i="33" s="1"/>
  <c r="AH8" i="33"/>
  <c r="AG8" i="33"/>
  <c r="AH56" i="32"/>
  <c r="AG56" i="32"/>
  <c r="S56" i="32"/>
  <c r="AD34" i="32"/>
  <c r="AD44" i="32"/>
  <c r="S44" i="32"/>
  <c r="AG44" i="32"/>
  <c r="AH34" i="32"/>
  <c r="AG34" i="32"/>
  <c r="S34" i="32"/>
  <c r="AD33" i="32"/>
  <c r="AH33" i="32"/>
  <c r="AG33" i="32"/>
  <c r="S33" i="32"/>
  <c r="R27" i="32"/>
  <c r="T27" i="32" s="1"/>
  <c r="AD27" i="32"/>
  <c r="AH27" i="32"/>
  <c r="AG27" i="32"/>
  <c r="S27" i="32"/>
  <c r="S11" i="33"/>
  <c r="AG11" i="33"/>
  <c r="AF12" i="33"/>
  <c r="AH12" i="33" s="1"/>
  <c r="R9" i="33"/>
  <c r="T9" i="33" s="1"/>
  <c r="P7" i="33"/>
  <c r="AF9" i="33"/>
  <c r="AH9" i="33" s="1"/>
  <c r="R12" i="33"/>
  <c r="T12" i="33" s="1"/>
  <c r="S7" i="33"/>
  <c r="S9" i="33"/>
  <c r="AG7" i="33"/>
  <c r="AH7" i="33"/>
  <c r="S10" i="33"/>
  <c r="T10" i="33"/>
  <c r="T13" i="33"/>
  <c r="S13" i="33"/>
  <c r="AH10" i="33"/>
  <c r="AG10" i="33"/>
  <c r="AF13" i="33"/>
  <c r="AD13" i="33"/>
  <c r="AD7" i="33"/>
  <c r="P10" i="33"/>
  <c r="AD10" i="33"/>
  <c r="AG12" i="33"/>
  <c r="P13" i="33"/>
  <c r="S14" i="27"/>
  <c r="T14" i="27"/>
  <c r="P14" i="27"/>
  <c r="AH14" i="27"/>
  <c r="AG14" i="27"/>
  <c r="AD14" i="27"/>
  <c r="AF18" i="26"/>
  <c r="AD18" i="26"/>
  <c r="T18" i="26"/>
  <c r="S18" i="26"/>
  <c r="P18" i="26"/>
  <c r="AF19" i="26"/>
  <c r="AD19" i="26"/>
  <c r="T19" i="26"/>
  <c r="S19" i="26"/>
  <c r="P19" i="26"/>
  <c r="P22" i="26"/>
  <c r="AF22" i="26"/>
  <c r="AD22" i="26"/>
  <c r="T22" i="26"/>
  <c r="S22" i="26"/>
  <c r="AF20" i="26"/>
  <c r="AD20" i="26"/>
  <c r="R20" i="26"/>
  <c r="AF17" i="26"/>
  <c r="AD17" i="26"/>
  <c r="R17" i="26"/>
  <c r="R21" i="26"/>
  <c r="AH21" i="26"/>
  <c r="AG21" i="26"/>
  <c r="AD21" i="26"/>
  <c r="AB42" i="32"/>
  <c r="AC42" i="32" s="1"/>
  <c r="O42" i="32"/>
  <c r="R42" i="32" s="1"/>
  <c r="AB41" i="32"/>
  <c r="AC41" i="32" s="1"/>
  <c r="O41" i="32"/>
  <c r="R41" i="32" s="1"/>
  <c r="T41" i="32" s="1"/>
  <c r="AB32" i="32"/>
  <c r="AC32" i="32" s="1"/>
  <c r="O32" i="32"/>
  <c r="R32" i="32" s="1"/>
  <c r="AB40" i="32"/>
  <c r="AC40" i="32" s="1"/>
  <c r="O40" i="32"/>
  <c r="R40" i="32" s="1"/>
  <c r="T40" i="32" s="1"/>
  <c r="AB43" i="32"/>
  <c r="AC43" i="32" s="1"/>
  <c r="O43" i="32"/>
  <c r="R43" i="32" s="1"/>
  <c r="S8" i="33" l="1"/>
  <c r="AG9" i="33"/>
  <c r="S12" i="33"/>
  <c r="AH13" i="33"/>
  <c r="AG13" i="33"/>
  <c r="AH18" i="26"/>
  <c r="AG18" i="26"/>
  <c r="AH19" i="26"/>
  <c r="AG19" i="26"/>
  <c r="AH22" i="26"/>
  <c r="AG22" i="26"/>
  <c r="AH20" i="26"/>
  <c r="AG20" i="26"/>
  <c r="T20" i="26"/>
  <c r="S20" i="26"/>
  <c r="AH17" i="26"/>
  <c r="AG17" i="26"/>
  <c r="T17" i="26"/>
  <c r="S17" i="26"/>
  <c r="T21" i="26"/>
  <c r="S21" i="26"/>
  <c r="AF42" i="32"/>
  <c r="AD42" i="32"/>
  <c r="T42" i="32"/>
  <c r="S42" i="32"/>
  <c r="P42" i="32"/>
  <c r="P41" i="32"/>
  <c r="AF41" i="32"/>
  <c r="AD41" i="32"/>
  <c r="S41" i="32"/>
  <c r="P32" i="32"/>
  <c r="AD32" i="32"/>
  <c r="AF32" i="32"/>
  <c r="T32" i="32"/>
  <c r="S32" i="32"/>
  <c r="P40" i="32"/>
  <c r="AD40" i="32"/>
  <c r="AF40" i="32"/>
  <c r="S40" i="32"/>
  <c r="AF43" i="32"/>
  <c r="AD43" i="32"/>
  <c r="T43" i="32"/>
  <c r="S43" i="32"/>
  <c r="P43" i="32"/>
  <c r="O39" i="32"/>
  <c r="R39" i="32" s="1"/>
  <c r="AC45" i="32"/>
  <c r="AF45" i="32" s="1"/>
  <c r="O45" i="32"/>
  <c r="R45" i="32" s="1"/>
  <c r="T45" i="32" s="1"/>
  <c r="AB39" i="32"/>
  <c r="AC39" i="32" s="1"/>
  <c r="AC10" i="32"/>
  <c r="AF10" i="32" s="1"/>
  <c r="O10" i="32"/>
  <c r="R10" i="32" s="1"/>
  <c r="AG10" i="32" l="1"/>
  <c r="AH10" i="32"/>
  <c r="AH42" i="32"/>
  <c r="AG42" i="32"/>
  <c r="AH41" i="32"/>
  <c r="AG41" i="32"/>
  <c r="AH32" i="32"/>
  <c r="AG32" i="32"/>
  <c r="AH40" i="32"/>
  <c r="AG40" i="32"/>
  <c r="AD45" i="32"/>
  <c r="AH43" i="32"/>
  <c r="AG43" i="32"/>
  <c r="T39" i="32"/>
  <c r="S39" i="32"/>
  <c r="P39" i="32"/>
  <c r="P45" i="32"/>
  <c r="AF39" i="32"/>
  <c r="AD39" i="32"/>
  <c r="AH45" i="32"/>
  <c r="AG45" i="32"/>
  <c r="S45" i="32"/>
  <c r="AD10" i="32"/>
  <c r="T10" i="32"/>
  <c r="S10" i="32"/>
  <c r="P10" i="32"/>
  <c r="AG39" i="32" l="1"/>
  <c r="AH39" i="32"/>
  <c r="AB15" i="27" l="1"/>
  <c r="AC15" i="27" s="1"/>
  <c r="O15" i="27"/>
  <c r="R15" i="27" s="1"/>
  <c r="AC13" i="25"/>
  <c r="AF13" i="25" s="1"/>
  <c r="O13" i="25"/>
  <c r="P13" i="25" s="1"/>
  <c r="AC14" i="21"/>
  <c r="AF14" i="21" s="1"/>
  <c r="O14" i="21"/>
  <c r="P14" i="21" s="1"/>
  <c r="AC13" i="21"/>
  <c r="AF13" i="21" s="1"/>
  <c r="O13" i="21"/>
  <c r="P13" i="21" s="1"/>
  <c r="AC12" i="21"/>
  <c r="AF12" i="21" s="1"/>
  <c r="O12" i="21"/>
  <c r="P12" i="21" s="1"/>
  <c r="P15" i="27" l="1"/>
  <c r="AD13" i="21"/>
  <c r="T15" i="27"/>
  <c r="S15" i="27"/>
  <c r="AF15" i="27"/>
  <c r="AD15" i="27"/>
  <c r="AD13" i="25"/>
  <c r="AH13" i="25"/>
  <c r="AG13" i="25"/>
  <c r="R13" i="25"/>
  <c r="AD12" i="21"/>
  <c r="AD14" i="21"/>
  <c r="AH12" i="21"/>
  <c r="AG12" i="21"/>
  <c r="AH14" i="21"/>
  <c r="AG14" i="21"/>
  <c r="AH13" i="21"/>
  <c r="AG13" i="21"/>
  <c r="R12" i="21"/>
  <c r="R13" i="21"/>
  <c r="R14" i="21"/>
  <c r="AH15" i="27" l="1"/>
  <c r="AG15" i="27"/>
  <c r="S13" i="25"/>
  <c r="T13" i="25"/>
  <c r="S14" i="21"/>
  <c r="T14" i="21"/>
  <c r="S12" i="21"/>
  <c r="T12" i="21"/>
  <c r="S13" i="21"/>
  <c r="T13" i="21"/>
  <c r="AB24" i="26" l="1"/>
  <c r="AC24" i="26" s="1"/>
  <c r="O24" i="26"/>
  <c r="R24" i="26" s="1"/>
  <c r="AB23" i="26"/>
  <c r="AC23" i="26" s="1"/>
  <c r="AF23" i="26" s="1"/>
  <c r="O23" i="26"/>
  <c r="R23" i="26" s="1"/>
  <c r="AB16" i="26"/>
  <c r="AC16" i="26" s="1"/>
  <c r="O16" i="26"/>
  <c r="R16" i="26" s="1"/>
  <c r="AC15" i="26"/>
  <c r="AF15" i="26" s="1"/>
  <c r="O15" i="26"/>
  <c r="P15" i="26" s="1"/>
  <c r="AC30" i="32"/>
  <c r="AF30" i="32" s="1"/>
  <c r="O30" i="32"/>
  <c r="P30" i="32" s="1"/>
  <c r="P24" i="26" l="1"/>
  <c r="T24" i="26"/>
  <c r="S24" i="26"/>
  <c r="AF24" i="26"/>
  <c r="AD24" i="26"/>
  <c r="P16" i="26"/>
  <c r="S16" i="26"/>
  <c r="T16" i="26"/>
  <c r="AD16" i="26"/>
  <c r="AF16" i="26"/>
  <c r="T23" i="26"/>
  <c r="S23" i="26"/>
  <c r="AH23" i="26"/>
  <c r="AG23" i="26"/>
  <c r="P23" i="26"/>
  <c r="AD23" i="26"/>
  <c r="AD15" i="26"/>
  <c r="AH15" i="26"/>
  <c r="AG15" i="26"/>
  <c r="R15" i="26"/>
  <c r="T15" i="26" s="1"/>
  <c r="AD30" i="32"/>
  <c r="AH30" i="32"/>
  <c r="AG30" i="32"/>
  <c r="R30" i="32"/>
  <c r="AH24" i="26" l="1"/>
  <c r="AG24" i="26"/>
  <c r="AG16" i="26"/>
  <c r="AH16" i="26"/>
  <c r="S15" i="26"/>
  <c r="S30" i="32"/>
  <c r="T30" i="32"/>
  <c r="AC60" i="32" l="1"/>
  <c r="AF60" i="32" s="1"/>
  <c r="O60" i="32"/>
  <c r="P60" i="32" s="1"/>
  <c r="AC58" i="32"/>
  <c r="AF58" i="32" s="1"/>
  <c r="O58" i="32"/>
  <c r="P58" i="32" s="1"/>
  <c r="AC59" i="32"/>
  <c r="AF59" i="32" s="1"/>
  <c r="O59" i="32"/>
  <c r="P59" i="32" s="1"/>
  <c r="AC57" i="32"/>
  <c r="AD57" i="32" s="1"/>
  <c r="O57" i="32"/>
  <c r="R57" i="32" s="1"/>
  <c r="AB37" i="32"/>
  <c r="AC37" i="32" s="1"/>
  <c r="O37" i="32"/>
  <c r="R37" i="32" s="1"/>
  <c r="AC22" i="32"/>
  <c r="AF22" i="32" s="1"/>
  <c r="O22" i="32"/>
  <c r="P22" i="32" s="1"/>
  <c r="AC16" i="32"/>
  <c r="AF16" i="32" s="1"/>
  <c r="O16" i="32"/>
  <c r="P16" i="32" s="1"/>
  <c r="AB31" i="32"/>
  <c r="AC31" i="32" s="1"/>
  <c r="O31" i="32"/>
  <c r="R31" i="32" s="1"/>
  <c r="AD60" i="32" l="1"/>
  <c r="AH60" i="32"/>
  <c r="AG60" i="32"/>
  <c r="R60" i="32"/>
  <c r="P57" i="32"/>
  <c r="AD58" i="32"/>
  <c r="AH58" i="32"/>
  <c r="AG58" i="32"/>
  <c r="R58" i="32"/>
  <c r="AD16" i="32"/>
  <c r="P37" i="32"/>
  <c r="AD59" i="32"/>
  <c r="AH59" i="32"/>
  <c r="AG59" i="32"/>
  <c r="R59" i="32"/>
  <c r="T57" i="32"/>
  <c r="S57" i="32"/>
  <c r="AF57" i="32"/>
  <c r="T37" i="32"/>
  <c r="S37" i="32"/>
  <c r="AF37" i="32"/>
  <c r="AD37" i="32"/>
  <c r="P31" i="32"/>
  <c r="AD22" i="32"/>
  <c r="AH22" i="32"/>
  <c r="AG22" i="32"/>
  <c r="R22" i="32"/>
  <c r="AH16" i="32"/>
  <c r="AG16" i="32"/>
  <c r="R16" i="32"/>
  <c r="T31" i="32"/>
  <c r="S31" i="32"/>
  <c r="AF31" i="32"/>
  <c r="AD31" i="32"/>
  <c r="AB26" i="32"/>
  <c r="AC26" i="32" s="1"/>
  <c r="O26" i="32"/>
  <c r="R26" i="32" s="1"/>
  <c r="AB25" i="32"/>
  <c r="AC25" i="32" s="1"/>
  <c r="AD25" i="32" s="1"/>
  <c r="O25" i="32"/>
  <c r="P25" i="32" s="1"/>
  <c r="AB24" i="32"/>
  <c r="AC24" i="32" s="1"/>
  <c r="O24" i="32"/>
  <c r="R24" i="32" s="1"/>
  <c r="AB23" i="32"/>
  <c r="AC23" i="32" s="1"/>
  <c r="AD23" i="32" s="1"/>
  <c r="O23" i="32"/>
  <c r="P23" i="32" s="1"/>
  <c r="AB21" i="32"/>
  <c r="AC21" i="32" s="1"/>
  <c r="O21" i="32"/>
  <c r="R21" i="32" s="1"/>
  <c r="AB20" i="32"/>
  <c r="AC20" i="32" s="1"/>
  <c r="AD20" i="32" s="1"/>
  <c r="O20" i="32"/>
  <c r="P20" i="32" s="1"/>
  <c r="AB19" i="32"/>
  <c r="AC19" i="32" s="1"/>
  <c r="O19" i="32"/>
  <c r="R19" i="32" s="1"/>
  <c r="AB18" i="32"/>
  <c r="AC18" i="32" s="1"/>
  <c r="AD18" i="32" s="1"/>
  <c r="O18" i="32"/>
  <c r="P18" i="32" s="1"/>
  <c r="AC17" i="32"/>
  <c r="AF17" i="32" s="1"/>
  <c r="O17" i="32"/>
  <c r="R17" i="32" s="1"/>
  <c r="AB15" i="32"/>
  <c r="AC15" i="32" s="1"/>
  <c r="O15" i="32"/>
  <c r="R15" i="32" s="1"/>
  <c r="AB14" i="32"/>
  <c r="AC14" i="32" s="1"/>
  <c r="AD14" i="32" s="1"/>
  <c r="O14" i="32"/>
  <c r="P14" i="32" s="1"/>
  <c r="AB13" i="32"/>
  <c r="AC13" i="32" s="1"/>
  <c r="O13" i="32"/>
  <c r="R13" i="32" s="1"/>
  <c r="AB12" i="32"/>
  <c r="AC12" i="32" s="1"/>
  <c r="AD12" i="32" s="1"/>
  <c r="O12" i="32"/>
  <c r="P12" i="32" s="1"/>
  <c r="AC53" i="32"/>
  <c r="AF53" i="32" s="1"/>
  <c r="AH53" i="32" s="1"/>
  <c r="O53" i="32"/>
  <c r="P53" i="32" s="1"/>
  <c r="AC52" i="32"/>
  <c r="AF52" i="32" s="1"/>
  <c r="AH52" i="32" s="1"/>
  <c r="O52" i="32"/>
  <c r="P52" i="32" s="1"/>
  <c r="AC51" i="32"/>
  <c r="AF51" i="32" s="1"/>
  <c r="AH51" i="32" s="1"/>
  <c r="O51" i="32"/>
  <c r="P51" i="32" s="1"/>
  <c r="AB50" i="32"/>
  <c r="AC50" i="32" s="1"/>
  <c r="AF50" i="32" s="1"/>
  <c r="AH50" i="32" s="1"/>
  <c r="O50" i="32"/>
  <c r="R50" i="32" s="1"/>
  <c r="T50" i="32" s="1"/>
  <c r="AC49" i="32"/>
  <c r="AD49" i="32" s="1"/>
  <c r="O49" i="32"/>
  <c r="R49" i="32" s="1"/>
  <c r="T49" i="32" s="1"/>
  <c r="AC55" i="32"/>
  <c r="AD55" i="32" s="1"/>
  <c r="O55" i="32"/>
  <c r="R55" i="32" s="1"/>
  <c r="T55" i="32" s="1"/>
  <c r="AC54" i="32"/>
  <c r="AD54" i="32" s="1"/>
  <c r="O54" i="32"/>
  <c r="R54" i="32" s="1"/>
  <c r="T54" i="32" s="1"/>
  <c r="AC38" i="32"/>
  <c r="AD38" i="32" s="1"/>
  <c r="O38" i="32"/>
  <c r="R38" i="32" s="1"/>
  <c r="T38" i="32" s="1"/>
  <c r="AC36" i="32"/>
  <c r="AD36" i="32" s="1"/>
  <c r="O36" i="32"/>
  <c r="R36" i="32" s="1"/>
  <c r="T36" i="32" s="1"/>
  <c r="AC35" i="32"/>
  <c r="AD35" i="32" s="1"/>
  <c r="O35" i="32"/>
  <c r="R35" i="32" s="1"/>
  <c r="T35" i="32" s="1"/>
  <c r="AC29" i="32"/>
  <c r="AF29" i="32" s="1"/>
  <c r="O29" i="32"/>
  <c r="P29" i="32" s="1"/>
  <c r="AC28" i="32"/>
  <c r="AF28" i="32" s="1"/>
  <c r="O28" i="32"/>
  <c r="P28" i="32" s="1"/>
  <c r="AC48" i="32"/>
  <c r="AF48" i="32" s="1"/>
  <c r="O48" i="32"/>
  <c r="P48" i="32" s="1"/>
  <c r="AC47" i="32"/>
  <c r="AF47" i="32" s="1"/>
  <c r="O47" i="32"/>
  <c r="P47" i="32" s="1"/>
  <c r="AC46" i="32"/>
  <c r="AF46" i="32" s="1"/>
  <c r="O46" i="32"/>
  <c r="P46" i="32" s="1"/>
  <c r="AC11" i="32"/>
  <c r="O11" i="32"/>
  <c r="R11" i="32" s="1"/>
  <c r="AB9" i="32"/>
  <c r="AC9" i="32" s="1"/>
  <c r="AD9" i="32" s="1"/>
  <c r="O9" i="32"/>
  <c r="P9" i="32" s="1"/>
  <c r="S60" i="32" l="1"/>
  <c r="T60" i="32"/>
  <c r="S58" i="32"/>
  <c r="T58" i="32"/>
  <c r="AD52" i="32"/>
  <c r="P17" i="32"/>
  <c r="AD17" i="32"/>
  <c r="S59" i="32"/>
  <c r="T59" i="32"/>
  <c r="AG57" i="32"/>
  <c r="AH57" i="32"/>
  <c r="AH37" i="32"/>
  <c r="AG37" i="32"/>
  <c r="S22" i="32"/>
  <c r="T22" i="32"/>
  <c r="S16" i="32"/>
  <c r="T16" i="32"/>
  <c r="AD29" i="32"/>
  <c r="P11" i="32"/>
  <c r="AD47" i="32"/>
  <c r="P35" i="32"/>
  <c r="AF35" i="32"/>
  <c r="AG35" i="32" s="1"/>
  <c r="P36" i="32"/>
  <c r="AF36" i="32"/>
  <c r="AG36" i="32" s="1"/>
  <c r="P38" i="32"/>
  <c r="AF38" i="32"/>
  <c r="AG38" i="32" s="1"/>
  <c r="P54" i="32"/>
  <c r="AF54" i="32"/>
  <c r="AG54" i="32" s="1"/>
  <c r="P55" i="32"/>
  <c r="AF55" i="32"/>
  <c r="AG55" i="32" s="1"/>
  <c r="P49" i="32"/>
  <c r="AF49" i="32"/>
  <c r="AG49" i="32" s="1"/>
  <c r="P50" i="32"/>
  <c r="AD50" i="32"/>
  <c r="P13" i="32"/>
  <c r="P15" i="32"/>
  <c r="P19" i="32"/>
  <c r="P21" i="32"/>
  <c r="P24" i="32"/>
  <c r="P26" i="32"/>
  <c r="AH31" i="32"/>
  <c r="AG31" i="32"/>
  <c r="T24" i="32"/>
  <c r="S24" i="32"/>
  <c r="AF24" i="32"/>
  <c r="AD24" i="32"/>
  <c r="T26" i="32"/>
  <c r="S26" i="32"/>
  <c r="AF26" i="32"/>
  <c r="AD26" i="32"/>
  <c r="R23" i="32"/>
  <c r="AF23" i="32"/>
  <c r="R25" i="32"/>
  <c r="AF25" i="32"/>
  <c r="T19" i="32"/>
  <c r="S19" i="32"/>
  <c r="AF19" i="32"/>
  <c r="AD19" i="32"/>
  <c r="T21" i="32"/>
  <c r="S21" i="32"/>
  <c r="AF21" i="32"/>
  <c r="AD21" i="32"/>
  <c r="R18" i="32"/>
  <c r="AF18" i="32"/>
  <c r="R20" i="32"/>
  <c r="AF20" i="32"/>
  <c r="AH17" i="32"/>
  <c r="AG17" i="32"/>
  <c r="T17" i="32"/>
  <c r="S17" i="32"/>
  <c r="T13" i="32"/>
  <c r="S13" i="32"/>
  <c r="AF13" i="32"/>
  <c r="AD13" i="32"/>
  <c r="T15" i="32"/>
  <c r="S15" i="32"/>
  <c r="AF15" i="32"/>
  <c r="AD15" i="32"/>
  <c r="R12" i="32"/>
  <c r="AF12" i="32"/>
  <c r="R14" i="32"/>
  <c r="AF14" i="32"/>
  <c r="AD51" i="32"/>
  <c r="AD53" i="32"/>
  <c r="AD46" i="32"/>
  <c r="AD48" i="32"/>
  <c r="AD28" i="32"/>
  <c r="T11" i="32"/>
  <c r="S11" i="32"/>
  <c r="AF11" i="32"/>
  <c r="AD11" i="32"/>
  <c r="AH46" i="32"/>
  <c r="AG46" i="32"/>
  <c r="AH48" i="32"/>
  <c r="AG48" i="32"/>
  <c r="AH28" i="32"/>
  <c r="AG28" i="32"/>
  <c r="AH47" i="32"/>
  <c r="AG47" i="32"/>
  <c r="AH29" i="32"/>
  <c r="AG29" i="32"/>
  <c r="R9" i="32"/>
  <c r="AF9" i="32"/>
  <c r="R46" i="32"/>
  <c r="R47" i="32"/>
  <c r="R48" i="32"/>
  <c r="R28" i="32"/>
  <c r="R29" i="32"/>
  <c r="S35" i="32"/>
  <c r="S36" i="32"/>
  <c r="S38" i="32"/>
  <c r="S54" i="32"/>
  <c r="S55" i="32"/>
  <c r="S49" i="32"/>
  <c r="S50" i="32"/>
  <c r="AG50" i="32"/>
  <c r="R51" i="32"/>
  <c r="AG51" i="32"/>
  <c r="R52" i="32"/>
  <c r="AG52" i="32"/>
  <c r="R53" i="32"/>
  <c r="AG53" i="32"/>
  <c r="AH35" i="32" l="1"/>
  <c r="AH55" i="32"/>
  <c r="AH38" i="32"/>
  <c r="AH49" i="32"/>
  <c r="AH54" i="32"/>
  <c r="AH36" i="32"/>
  <c r="AG25" i="32"/>
  <c r="AH25" i="32"/>
  <c r="AG23" i="32"/>
  <c r="AH23" i="32"/>
  <c r="S25" i="32"/>
  <c r="T25" i="32"/>
  <c r="S23" i="32"/>
  <c r="T23" i="32"/>
  <c r="AH26" i="32"/>
  <c r="AG26" i="32"/>
  <c r="AH24" i="32"/>
  <c r="AG24" i="32"/>
  <c r="AG20" i="32"/>
  <c r="AH20" i="32"/>
  <c r="AG18" i="32"/>
  <c r="AH18" i="32"/>
  <c r="S20" i="32"/>
  <c r="T20" i="32"/>
  <c r="S18" i="32"/>
  <c r="T18" i="32"/>
  <c r="AH21" i="32"/>
  <c r="AG21" i="32"/>
  <c r="AH19" i="32"/>
  <c r="AG19" i="32"/>
  <c r="AG14" i="32"/>
  <c r="AH14" i="32"/>
  <c r="AG12" i="32"/>
  <c r="AH12" i="32"/>
  <c r="S14" i="32"/>
  <c r="T14" i="32"/>
  <c r="S12" i="32"/>
  <c r="T12" i="32"/>
  <c r="AH15" i="32"/>
  <c r="AG15" i="32"/>
  <c r="AH13" i="32"/>
  <c r="AG13" i="32"/>
  <c r="S29" i="32"/>
  <c r="T29" i="32"/>
  <c r="AG9" i="32"/>
  <c r="AH9" i="32"/>
  <c r="S47" i="32"/>
  <c r="T47" i="32"/>
  <c r="S53" i="32"/>
  <c r="T53" i="32"/>
  <c r="S52" i="32"/>
  <c r="T52" i="32"/>
  <c r="S51" i="32"/>
  <c r="T51" i="32"/>
  <c r="S28" i="32"/>
  <c r="T28" i="32"/>
  <c r="S48" i="32"/>
  <c r="T48" i="32"/>
  <c r="S46" i="32"/>
  <c r="T46" i="32"/>
  <c r="S9" i="32"/>
  <c r="T9" i="32"/>
  <c r="AH11" i="32"/>
  <c r="AG11" i="32"/>
  <c r="O8" i="27" l="1"/>
  <c r="P8" i="27" s="1"/>
  <c r="AC12" i="27" l="1"/>
  <c r="AF12" i="27" s="1"/>
  <c r="O12" i="27"/>
  <c r="P12" i="27" l="1"/>
  <c r="R12" i="27"/>
  <c r="T12" i="27" s="1"/>
  <c r="AD12" i="27"/>
  <c r="AH12" i="27"/>
  <c r="AG12" i="27"/>
  <c r="S12" i="27" l="1"/>
  <c r="AC10" i="27" l="1"/>
  <c r="AD10" i="27" s="1"/>
  <c r="O10" i="27"/>
  <c r="P10" i="27" l="1"/>
  <c r="R10" i="27"/>
  <c r="T10" i="27" s="1"/>
  <c r="AF10" i="27"/>
  <c r="AC14" i="26"/>
  <c r="AF14" i="26" s="1"/>
  <c r="O14" i="26"/>
  <c r="R14" i="26" s="1"/>
  <c r="AC13" i="26"/>
  <c r="AD13" i="26" s="1"/>
  <c r="O13" i="26"/>
  <c r="P13" i="26" s="1"/>
  <c r="AC12" i="26"/>
  <c r="AF12" i="26" s="1"/>
  <c r="O12" i="26"/>
  <c r="P12" i="26" s="1"/>
  <c r="AC11" i="26"/>
  <c r="AF11" i="26" s="1"/>
  <c r="AH11" i="26" s="1"/>
  <c r="O11" i="26"/>
  <c r="P11" i="26" s="1"/>
  <c r="AC13" i="27"/>
  <c r="AD13" i="27" s="1"/>
  <c r="O13" i="27"/>
  <c r="R13" i="27" s="1"/>
  <c r="T13" i="27" s="1"/>
  <c r="AC11" i="27"/>
  <c r="AD11" i="27" s="1"/>
  <c r="O11" i="27"/>
  <c r="R11" i="27" s="1"/>
  <c r="T11" i="27" s="1"/>
  <c r="AC9" i="27"/>
  <c r="AD9" i="27" s="1"/>
  <c r="O9" i="27"/>
  <c r="R9" i="27" s="1"/>
  <c r="T9" i="27" s="1"/>
  <c r="AC8" i="27"/>
  <c r="AD8" i="27" s="1"/>
  <c r="AC7" i="27"/>
  <c r="AF7" i="27" s="1"/>
  <c r="AH7" i="27" s="1"/>
  <c r="O7" i="27"/>
  <c r="AC10" i="26"/>
  <c r="AF10" i="26" s="1"/>
  <c r="AC9" i="26"/>
  <c r="AD9" i="26" s="1"/>
  <c r="AC8" i="26"/>
  <c r="AF8" i="26" s="1"/>
  <c r="AC7" i="26"/>
  <c r="AF7" i="26" s="1"/>
  <c r="O10" i="26"/>
  <c r="R10" i="26" s="1"/>
  <c r="O9" i="26"/>
  <c r="P9" i="26" s="1"/>
  <c r="O8" i="26"/>
  <c r="R8" i="26" s="1"/>
  <c r="O7" i="26"/>
  <c r="P7" i="26" s="1"/>
  <c r="P7" i="27" l="1"/>
  <c r="R7" i="27"/>
  <c r="P14" i="26"/>
  <c r="P11" i="27"/>
  <c r="S10" i="27"/>
  <c r="R11" i="26"/>
  <c r="S11" i="26" s="1"/>
  <c r="AG10" i="27"/>
  <c r="AH10" i="27"/>
  <c r="P13" i="27"/>
  <c r="P9" i="27"/>
  <c r="R8" i="27"/>
  <c r="T8" i="27" s="1"/>
  <c r="AD11" i="26"/>
  <c r="AF13" i="26"/>
  <c r="AH13" i="26" s="1"/>
  <c r="R7" i="26"/>
  <c r="S7" i="26" s="1"/>
  <c r="R13" i="26"/>
  <c r="S13" i="26" s="1"/>
  <c r="T14" i="26"/>
  <c r="S14" i="26"/>
  <c r="AH12" i="26"/>
  <c r="AG12" i="26"/>
  <c r="AH14" i="26"/>
  <c r="AG14" i="26"/>
  <c r="AG11" i="26"/>
  <c r="R12" i="26"/>
  <c r="AD12" i="26"/>
  <c r="AD14" i="26"/>
  <c r="AH8" i="26"/>
  <c r="AG8" i="26"/>
  <c r="AD8" i="26"/>
  <c r="AF9" i="26"/>
  <c r="AH9" i="26" s="1"/>
  <c r="AD7" i="27"/>
  <c r="AF13" i="27"/>
  <c r="AH13" i="27" s="1"/>
  <c r="AF11" i="27"/>
  <c r="AH11" i="27" s="1"/>
  <c r="AG7" i="27"/>
  <c r="AF8" i="27"/>
  <c r="AF9" i="27"/>
  <c r="AD10" i="26"/>
  <c r="AH10" i="26"/>
  <c r="AG10" i="26"/>
  <c r="AG7" i="26"/>
  <c r="AH7" i="26"/>
  <c r="AD7" i="26"/>
  <c r="T8" i="26"/>
  <c r="S8" i="26"/>
  <c r="T10" i="26"/>
  <c r="S10" i="26"/>
  <c r="T7" i="26"/>
  <c r="R9" i="26"/>
  <c r="P10" i="26"/>
  <c r="P8" i="26"/>
  <c r="AC12" i="25"/>
  <c r="AF12" i="25" s="1"/>
  <c r="O12" i="25"/>
  <c r="P12" i="25" l="1"/>
  <c r="R12" i="25"/>
  <c r="AG13" i="26"/>
  <c r="T11" i="26"/>
  <c r="S11" i="27"/>
  <c r="S9" i="27"/>
  <c r="S7" i="27"/>
  <c r="T7" i="27"/>
  <c r="S8" i="27"/>
  <c r="AG11" i="27"/>
  <c r="T13" i="26"/>
  <c r="S12" i="26"/>
  <c r="T12" i="26"/>
  <c r="AG9" i="26"/>
  <c r="AG13" i="27"/>
  <c r="S13" i="27"/>
  <c r="AH9" i="27"/>
  <c r="AG9" i="27"/>
  <c r="AG8" i="27"/>
  <c r="AH8" i="27"/>
  <c r="T9" i="26"/>
  <c r="S9" i="26"/>
  <c r="AH12" i="25"/>
  <c r="AG12" i="25"/>
  <c r="AD12" i="25"/>
  <c r="T12" i="25"/>
  <c r="S12" i="25" l="1"/>
  <c r="O7" i="21" l="1"/>
  <c r="AB9" i="25" l="1"/>
  <c r="AC9" i="25" s="1"/>
  <c r="O9" i="25"/>
  <c r="AB11" i="25"/>
  <c r="AC11" i="25" s="1"/>
  <c r="O11" i="25"/>
  <c r="R11" i="25" s="1"/>
  <c r="AB10" i="25"/>
  <c r="AC10" i="25" s="1"/>
  <c r="O10" i="25"/>
  <c r="R10" i="25" s="1"/>
  <c r="AB8" i="25"/>
  <c r="AC8" i="25" s="1"/>
  <c r="O8" i="25"/>
  <c r="P8" i="25" s="1"/>
  <c r="R9" i="25" l="1"/>
  <c r="T9" i="25" s="1"/>
  <c r="P9" i="25"/>
  <c r="AF9" i="25"/>
  <c r="AD9" i="25"/>
  <c r="S9" i="25"/>
  <c r="R8" i="25"/>
  <c r="T8" i="25" s="1"/>
  <c r="AF8" i="25"/>
  <c r="AG8" i="25" s="1"/>
  <c r="AD8" i="25"/>
  <c r="T10" i="25"/>
  <c r="S10" i="25"/>
  <c r="T11" i="25"/>
  <c r="S11" i="25"/>
  <c r="AD10" i="25"/>
  <c r="AF10" i="25"/>
  <c r="AF11" i="25"/>
  <c r="AD11" i="25"/>
  <c r="P10" i="25"/>
  <c r="P11" i="25"/>
  <c r="S8" i="25" l="1"/>
  <c r="AH9" i="25"/>
  <c r="AG9" i="25"/>
  <c r="AH11" i="25"/>
  <c r="AG11" i="25"/>
  <c r="AH10" i="25"/>
  <c r="AG10" i="25"/>
  <c r="AH8" i="25"/>
  <c r="AB7" i="21" l="1"/>
  <c r="AC7" i="21" s="1"/>
  <c r="R7" i="21"/>
  <c r="AC11" i="21"/>
  <c r="AD11" i="21" s="1"/>
  <c r="O11" i="21"/>
  <c r="R11" i="21" s="1"/>
  <c r="AB10" i="21"/>
  <c r="AC10" i="21" s="1"/>
  <c r="AF10" i="21" s="1"/>
  <c r="O10" i="21"/>
  <c r="P10" i="21" s="1"/>
  <c r="AB9" i="21"/>
  <c r="AC9" i="21" s="1"/>
  <c r="O9" i="21"/>
  <c r="R9" i="21" s="1"/>
  <c r="AB8" i="21"/>
  <c r="AC8" i="21" s="1"/>
  <c r="AD8" i="21" s="1"/>
  <c r="O8" i="21"/>
  <c r="R8" i="21" s="1"/>
  <c r="P7" i="21" l="1"/>
  <c r="AF7" i="21"/>
  <c r="AD7" i="21"/>
  <c r="T7" i="21"/>
  <c r="S7" i="21"/>
  <c r="T11" i="21"/>
  <c r="S11" i="21"/>
  <c r="AD9" i="21"/>
  <c r="AF9" i="21"/>
  <c r="AH9" i="21" s="1"/>
  <c r="AF8" i="21"/>
  <c r="AH8" i="21" s="1"/>
  <c r="R10" i="21"/>
  <c r="T10" i="21" s="1"/>
  <c r="P11" i="21"/>
  <c r="AF11" i="21"/>
  <c r="AH11" i="21" s="1"/>
  <c r="S9" i="21"/>
  <c r="T9" i="21"/>
  <c r="S8" i="21"/>
  <c r="T8" i="21"/>
  <c r="AG10" i="21"/>
  <c r="AH10" i="21"/>
  <c r="P8" i="21"/>
  <c r="P9" i="21"/>
  <c r="AD10" i="21"/>
  <c r="AH7" i="21" l="1"/>
  <c r="AG7" i="21"/>
  <c r="AG9" i="21"/>
  <c r="S10" i="21"/>
  <c r="AG8" i="21"/>
  <c r="AG11" i="21"/>
</calcChain>
</file>

<file path=xl/sharedStrings.xml><?xml version="1.0" encoding="utf-8"?>
<sst xmlns="http://schemas.openxmlformats.org/spreadsheetml/2006/main" count="1658" uniqueCount="541">
  <si>
    <t>Descripción</t>
  </si>
  <si>
    <t>Clasificación</t>
  </si>
  <si>
    <t>Fuente</t>
  </si>
  <si>
    <t>Medio</t>
  </si>
  <si>
    <t>Individuo</t>
  </si>
  <si>
    <t>Nivel de Deficiencia</t>
  </si>
  <si>
    <t>Nivel de Exposición</t>
  </si>
  <si>
    <t>Interpretación del Nivel de Probabilidad</t>
  </si>
  <si>
    <t>Nivel de Consecuencia</t>
  </si>
  <si>
    <t>Nivel de Riesgo (NR) o Intervención</t>
  </si>
  <si>
    <t>Interpretación del NR</t>
  </si>
  <si>
    <t>Valoración del Riesgo</t>
  </si>
  <si>
    <t>Aceptabilidad del Riesgo</t>
  </si>
  <si>
    <t>Criterios para  Establecer Controles</t>
  </si>
  <si>
    <t>Numero de Expuestos</t>
  </si>
  <si>
    <t>Medidas de Intervención</t>
  </si>
  <si>
    <t xml:space="preserve">Eliminación </t>
  </si>
  <si>
    <t>Sustitución</t>
  </si>
  <si>
    <t>Controles de Ingeniería</t>
  </si>
  <si>
    <t>Controles Administrativos, Señalización, Advertencia</t>
  </si>
  <si>
    <t>Equipos / Elementos de Protección Personal</t>
  </si>
  <si>
    <t>Z o n a / L u g a r</t>
  </si>
  <si>
    <t>A c t i v i d a d e s</t>
  </si>
  <si>
    <t>P e l i g r o</t>
  </si>
  <si>
    <t>Controles Existentes</t>
  </si>
  <si>
    <t>Evaluación   de    Riesgos</t>
  </si>
  <si>
    <t>E f e c t o s  P o s i b l e s</t>
  </si>
  <si>
    <t>Ninguno</t>
  </si>
  <si>
    <t>Nivel de Probabilidad (NDxNE)</t>
  </si>
  <si>
    <t>SI</t>
  </si>
  <si>
    <t>NIVEL DE DEFICIENCIA</t>
  </si>
  <si>
    <t>Muy alto</t>
  </si>
  <si>
    <t>Alto</t>
  </si>
  <si>
    <t>Bajo</t>
  </si>
  <si>
    <t>NIVEL DE EXPOSICIÓN</t>
  </si>
  <si>
    <t>Frecuente</t>
  </si>
  <si>
    <t>Ocasional</t>
  </si>
  <si>
    <t>NIVEL DE CONSECUENCIA</t>
  </si>
  <si>
    <t>Mortal</t>
  </si>
  <si>
    <t>Muy grave</t>
  </si>
  <si>
    <t>Grave</t>
  </si>
  <si>
    <t>Leve</t>
  </si>
  <si>
    <t>Evaluación del riesgo residual</t>
  </si>
  <si>
    <t>OBSERVACIONES</t>
  </si>
  <si>
    <t>MATRIZ DE IDENTIFICACION  DE PELIGROS, VALORACION  DE RIESGOS Y DETERMINACION DE CONTROLES.</t>
  </si>
  <si>
    <t>1.1. Biológico: Virus</t>
  </si>
  <si>
    <t>1.2. Biológico: Bacterias</t>
  </si>
  <si>
    <t>1.3.Biológico:  Hongos</t>
  </si>
  <si>
    <t>1.4. Biológico: Ricketsias</t>
  </si>
  <si>
    <t>1.6. Biológico: Picaduras</t>
  </si>
  <si>
    <t>1.6. Biológico: Mordedura</t>
  </si>
  <si>
    <t>1.7. Biológico: Fluidos y Excrementos</t>
  </si>
  <si>
    <t>2.1. Físico: Ruido</t>
  </si>
  <si>
    <t>2.2. Físico: Iluminación</t>
  </si>
  <si>
    <t>2.3. Físico: Vibración</t>
  </si>
  <si>
    <t>2.4. Físico: Temperaturas</t>
  </si>
  <si>
    <t>2.5. Físico: Presión Atmosférica</t>
  </si>
  <si>
    <t>2.6. Físico: Radiaciones Ionizantes</t>
  </si>
  <si>
    <t>2.7. Físico: Radiaciones No Ionizantes</t>
  </si>
  <si>
    <t>4.1. Psicosocial: Gestión Organizacional</t>
  </si>
  <si>
    <t>4.4. Psicosocial: Condiciones de la tarea</t>
  </si>
  <si>
    <t>4.5. Psicosocial: Interfaeses tarea persona</t>
  </si>
  <si>
    <t>4.6. Psicosocial: Jornada de trabajo</t>
  </si>
  <si>
    <t>5.1. Biomecánico: Posturas</t>
  </si>
  <si>
    <t>5.2. Biomecánico: Movimientos repetitivos</t>
  </si>
  <si>
    <t>5.3. Biomecánico: Esfuerzo</t>
  </si>
  <si>
    <t>5.4. Biomecánico: Manipulación manual de cargas</t>
  </si>
  <si>
    <t>6.1. Condiciones de Seguridad: Mecánico</t>
  </si>
  <si>
    <t>6.2. Condiciones de Seguridad: Eléctrico</t>
  </si>
  <si>
    <t>6.3. Condiciones de Seguridad: Locativo</t>
  </si>
  <si>
    <t>6.4. Condiciones de Seguridad: Tecnológico</t>
  </si>
  <si>
    <t>6.5. Condiciones de Seguridad: Accidente de transito</t>
  </si>
  <si>
    <t>6.6. Condiciones de Seguridad: Público</t>
  </si>
  <si>
    <t>6.7. Condiciones de Seguridad: Trabajo en alturas</t>
  </si>
  <si>
    <t>6.8. Condiciones de Seguridad: Espacios confinados</t>
  </si>
  <si>
    <t>5.5. Factores Humanos</t>
  </si>
  <si>
    <t>Movimientos repetitivos por trabajo con video-terminales (uso de teclado) sin apoyo de los miembros superiores y muñeca.</t>
  </si>
  <si>
    <t>Proceso / Cargos</t>
  </si>
  <si>
    <t>Molestias visuales, destellos, insolación, etc.</t>
  </si>
  <si>
    <t>---</t>
  </si>
  <si>
    <t>Ninguna</t>
  </si>
  <si>
    <t>Si</t>
  </si>
  <si>
    <t>EPP</t>
  </si>
  <si>
    <t>Golpes, traumas</t>
  </si>
  <si>
    <t>Autocuidado</t>
  </si>
  <si>
    <t>Estrés</t>
  </si>
  <si>
    <t>Diagnostico de clima organizacional</t>
  </si>
  <si>
    <t>3. Químico:</t>
  </si>
  <si>
    <t>3.3 Químico: Fibras</t>
  </si>
  <si>
    <t>3.4. Químico: Gases y Vapores</t>
  </si>
  <si>
    <t>3.6. Químico: Material Particulado</t>
  </si>
  <si>
    <t>6. Condiciones de Seguridad</t>
  </si>
  <si>
    <t>4. Psicosocial</t>
  </si>
  <si>
    <t>2.Fisico</t>
  </si>
  <si>
    <t>1.Biologico</t>
  </si>
  <si>
    <t>Esporádica</t>
  </si>
  <si>
    <t>3.2 Químico: Polvos orgánicos, inorgánicos</t>
  </si>
  <si>
    <t>3.5. Químico: Humos metálicos, no metálicos</t>
  </si>
  <si>
    <t>4.2. Psicosocial: Características de la organización del trabajo</t>
  </si>
  <si>
    <t>4.3. Psicosocial: Características del grupo social de trabajo</t>
  </si>
  <si>
    <t>5. Biomecánicos</t>
  </si>
  <si>
    <t>7. Fenómenos Naturales</t>
  </si>
  <si>
    <t>7.1. Fenómenos naturales: Sismos</t>
  </si>
  <si>
    <t>7.2. Fenómenos naturales: Terremotos</t>
  </si>
  <si>
    <t>7.3. Fenómenos naturales: Vendaval</t>
  </si>
  <si>
    <t>7.4 Fenómenos naturales: Inundación</t>
  </si>
  <si>
    <t>7.5 Fenómenos naturales: Derrumbe</t>
  </si>
  <si>
    <t xml:space="preserve">7.6 Fenómenos naturales: Precipitaciones </t>
  </si>
  <si>
    <t>1.5. Biológico: Parásitos</t>
  </si>
  <si>
    <t>Continua</t>
  </si>
  <si>
    <t xml:space="preserve"> 3.1 Químico: Liquidos, nieblas, rocíos</t>
  </si>
  <si>
    <t>Estrés, daños fisicos y mentales, muerte.</t>
  </si>
  <si>
    <t>Tipo de Actividad
R u t i n a r i o ( Si / No)</t>
  </si>
  <si>
    <t>CONTROL DE CAMBIOS</t>
  </si>
  <si>
    <t>FECHA</t>
  </si>
  <si>
    <t>DESCRIPCIÓN DEL CAMBIO</t>
  </si>
  <si>
    <t>RESPONSABLE</t>
  </si>
  <si>
    <t xml:space="preserve">Cortinas que no permitan el acceso de radiación solar al ambiente de trabajo </t>
  </si>
  <si>
    <t>Altos niveles de concentración, demandas cualitativas de la labor.</t>
  </si>
  <si>
    <t>Actividades de Bienestar</t>
  </si>
  <si>
    <t>Adopción de posturas (Bípeda) desplazamiento por las diferentes areas de la Entidad.</t>
  </si>
  <si>
    <t>Fatiga Muscular</t>
  </si>
  <si>
    <t>Atentados terroristas.</t>
  </si>
  <si>
    <t>Personal de Vigilancia y Seguridad Fisica</t>
  </si>
  <si>
    <t>Procedimiento Operativo Normalizado.</t>
  </si>
  <si>
    <t>Uso no adecuado de mobiliario, posición sedente inadecuada en sillas de oficina.</t>
  </si>
  <si>
    <t>Entrega de comunicaciones y publicaciones</t>
  </si>
  <si>
    <t>Control en el equipo del Nivel de Ruido</t>
  </si>
  <si>
    <t>Pausas Activas</t>
  </si>
  <si>
    <t>Autocuidado;</t>
  </si>
  <si>
    <t>Equipos con limitador de ruido</t>
  </si>
  <si>
    <t>Comunicación e intercambio de información con grupo de trabajo diferente al Habitual</t>
  </si>
  <si>
    <t>Bienvenida y Saludo Ameno.</t>
  </si>
  <si>
    <t>Enfermedades Respiratorias</t>
  </si>
  <si>
    <t>Muerte</t>
  </si>
  <si>
    <t>Edificio Sismo resistente</t>
  </si>
  <si>
    <t>Inducción Protocolo de Emergencias</t>
  </si>
  <si>
    <t>Plan de Emergencias
Brigada de Emergencias</t>
  </si>
  <si>
    <t>Mobiliario y ambientes de Trabajo Saludables;
Pausas Activas</t>
  </si>
  <si>
    <t>No</t>
  </si>
  <si>
    <t>Movimiento telúrico</t>
  </si>
  <si>
    <t>Mecanismos de Autorreporte de Condiciones adversas de Seguridad y Salud.</t>
  </si>
  <si>
    <t>Campañas de Comunicación Asertiva con los visitantes.</t>
  </si>
  <si>
    <t>Golpes Contusiones</t>
  </si>
  <si>
    <t>Acceso Restringido</t>
  </si>
  <si>
    <t>Quemaduras</t>
  </si>
  <si>
    <t>Acopio de Residuos</t>
  </si>
  <si>
    <t>Presencia de Vectores Y roedores</t>
  </si>
  <si>
    <t>Intoxicaciones</t>
  </si>
  <si>
    <t>EJECUCIÓN DE LABORES DE ASEO Y CAFETERIA</t>
  </si>
  <si>
    <t>----------</t>
  </si>
  <si>
    <t>ACTIVIDADES DE MANTENIMIENTO LOCATIVO</t>
  </si>
  <si>
    <t>NO</t>
  </si>
  <si>
    <t>ACTIVIDADES DE CONTROL DE PLAGAS Y LAVADO Y DESINFECCIÓN DE TANQUES</t>
  </si>
  <si>
    <t>Intoxicaciones, muerte</t>
  </si>
  <si>
    <t>Superficies deslizantes por labores de limpieza</t>
  </si>
  <si>
    <t>Ambiente contaminado con plaguicidas</t>
  </si>
  <si>
    <t>Manejo de cargas, movimientos repetitivos</t>
  </si>
  <si>
    <t>Hernias, lesiones al sistema osteomuscular</t>
  </si>
  <si>
    <t>Uso y manejo de sustancias químicas</t>
  </si>
  <si>
    <t>Contacto dérmico, intoxicaciones</t>
  </si>
  <si>
    <t xml:space="preserve"> 3.1 Químico: Líquidos, nieblas, rocíos</t>
  </si>
  <si>
    <t>Contacto con productos químicos desinfectantes.</t>
  </si>
  <si>
    <t>Contaminación del suelo, intoxicación dérmica</t>
  </si>
  <si>
    <t>Caídas, golpes, traumas</t>
  </si>
  <si>
    <t>Uso de elementos de protección personal</t>
  </si>
  <si>
    <t>Uso de elementos de protección personal calzado antideslizante</t>
  </si>
  <si>
    <t>Criterios de Selección y seguimiento a proveedores y actividades tercerizadas.
Procedimiento de trabajo seguro para actividades de limpieza de instalaciones.
Señalización del área deslizante.
Inducción basica
Control Operacional HSE</t>
  </si>
  <si>
    <t>Actividad realizadas por terceros contratados por proveedor de servicios de arrendamiento.
Aplicar criterios de selección y seguimiento a proveedores, contratistas y actividades tercerizadas</t>
  </si>
  <si>
    <t>Actividad realizadas por terceros contratados por proveedor de servicios de aseo y cafetería.
Aplicar criterios de selección y seguimiento a proveedores, contratistas y actividades tercerizadas.</t>
  </si>
  <si>
    <t>Ajuste y dotación de persianas</t>
  </si>
  <si>
    <t>____</t>
  </si>
  <si>
    <t>Golpes en extremidades inferiores, electrocución</t>
  </si>
  <si>
    <t>__</t>
  </si>
  <si>
    <t>Síndromes dolorosos: STC, Tendinitis, etc.</t>
  </si>
  <si>
    <t>Pad mouse, teclado externo, etc.,.</t>
  </si>
  <si>
    <t>Equipos Informático de gran Volumen y UPS, en áreas administrativas</t>
  </si>
  <si>
    <t>Inducción Básica Visitantes en Recepción, escarapela, registros de visitantes</t>
  </si>
  <si>
    <t>Inducción básica visitantes, Plan de preparación y respuesta a emergencias</t>
  </si>
  <si>
    <t>Señalización de Áreas</t>
  </si>
  <si>
    <t>Movimiento y Transito de Personal y de Vehículos</t>
  </si>
  <si>
    <t>Planta Eléctrica y Subestación</t>
  </si>
  <si>
    <t>Ejecutar capacitación Posturas Higiénicas.</t>
  </si>
  <si>
    <t>Disminución de capacidad auditiva</t>
  </si>
  <si>
    <t>Lesiones, perdida de equipo y/o herramienta.</t>
  </si>
  <si>
    <t>Atracos, agresiones, atentados.</t>
  </si>
  <si>
    <t>Excesos de velocidad, Infracciones a normas por peatones , No estar atento a las condiciones del tránsito, Adelantamientos indebidos, fallas mecánicas.</t>
  </si>
  <si>
    <t>Estrés, Lesiones físicas, muerte.</t>
  </si>
  <si>
    <t xml:space="preserve">Mtto de Vehículos.
</t>
  </si>
  <si>
    <t>Mantenimiento preventivo, vehículo dotado de AIRBAGS, cinturones de seguridad.</t>
  </si>
  <si>
    <t>Uso obligatorio de Cinturón de seguridad</t>
  </si>
  <si>
    <t>Lesiones, perdida de documentos de la entidad y documentos personales</t>
  </si>
  <si>
    <t>Diagnostico de clima organizacional, Actividades de Bienestar</t>
  </si>
  <si>
    <t>Sensibilización riesgo publico, autocuidado.</t>
  </si>
  <si>
    <t>Actividades de sensibilización en seguridad vial, Autocuidado.</t>
  </si>
  <si>
    <t>Bandas antideslizantes, pasamanos continuos</t>
  </si>
  <si>
    <t>Condiciones limitadas para el acceso</t>
  </si>
  <si>
    <t>Emergencias por sismo</t>
  </si>
  <si>
    <t>UAE CONTADURIA GENERAL DE LA NACIÓN
TRABAJOS EN MISIÓN</t>
  </si>
  <si>
    <t>EXTERNAS</t>
  </si>
  <si>
    <t>BIENESTAR SOCIAL, ESTIMULOS Y CAPACITACIÓN</t>
  </si>
  <si>
    <t>ACTIVIDADES INCLUIDAS EN EL PLAN DE BIENESTAR Y EN EL PLAN INSTITUCIONAL DE CAPACITACIONES.</t>
  </si>
  <si>
    <t>Interactuar con partes interesadas en mesas de trabajo, capacitación en materia de normalización e investigación , consolidación y centralización CONTABLE</t>
  </si>
  <si>
    <t>Seguimiento a Cronograma de actividades PVE Psicosocial
Sensibilización en SIGI Necesidad de reporte de COMISIONES.</t>
  </si>
  <si>
    <t>Desarrollo de actividades deportivas o de bienestar en representación o por solicitud de la CGN.</t>
  </si>
  <si>
    <t>Uso de escenarios adecuados</t>
  </si>
  <si>
    <t>Divulgación peligros y controles previo al desarrollo de la actividad.
Verificación de Condiciones Minimas del escenario
Verificación de Plan de preparación y respuesta a emergencias del Escenario.</t>
  </si>
  <si>
    <t>COMISIÓN DE  SERVICIOS</t>
  </si>
  <si>
    <t>Abril de 2018</t>
  </si>
  <si>
    <t>Julio de 2018</t>
  </si>
  <si>
    <t>Se revisa matriz respecto evento ocurrido en sotanos con motocicletas</t>
  </si>
  <si>
    <t>Contacto con superficies y materiales calientes en la  Preparación del café y manipulación de la greca</t>
  </si>
  <si>
    <t>Quemaduras, heridas, laceraciones</t>
  </si>
  <si>
    <t>Autocuidado.</t>
  </si>
  <si>
    <t>Agosto de 2018</t>
  </si>
  <si>
    <t>Se revisa y actualiza matriz de peligros, se incluyen peligros asociados al uso de microondas en la cafetería, uso de grecas y peligros asociados a fallas del ascensor.</t>
  </si>
  <si>
    <t>Se revisa matriz, se evidencia controles frente al evento ocurrido por caidas al mismo nivel ocurrido en el mes de julio. Sin embargo se registra observaciones para proveedores de estos servicios</t>
  </si>
  <si>
    <t>Divulgación peligros y controles en inducción.</t>
  </si>
  <si>
    <t>Mantenimiento de Luminarias</t>
  </si>
  <si>
    <t>Inspecciones de control Operacional por parte de GIT de Servicios Generales</t>
  </si>
  <si>
    <t>Caídas, golpes, traumas, esguinces y otras lesiones osteomusculares.</t>
  </si>
  <si>
    <t>Reportar fecha y hora de la actividad a la Administradora de Riesgos Laborales.</t>
  </si>
  <si>
    <t>Estacionamiento de vehículos</t>
  </si>
  <si>
    <t>COPASST</t>
  </si>
  <si>
    <t>COORD TH.</t>
  </si>
  <si>
    <t>PROYECTADO</t>
  </si>
  <si>
    <t>APROBADO</t>
  </si>
  <si>
    <t>Mayo de 2019</t>
  </si>
  <si>
    <t>Se unifican criterios de situaciones de emergencia con SGA y se incluyen en la matriz peligros y riesgos por actividades externas de vecinas o del entorno. Se adicionan a las actividades de bienestar realizadas externamente el desarrollo de actividades de bienestar en las instalaciones de la CGN</t>
  </si>
  <si>
    <t xml:space="preserve">Transito de Vehículos </t>
  </si>
  <si>
    <t>Acopio de residuos en área cerrada del sótano (administración del edificio)</t>
  </si>
  <si>
    <t xml:space="preserve">Componentes mecánicos </t>
  </si>
  <si>
    <t xml:space="preserve">ACCESO A PARQUEADEROS 
Transito (Subir y bajar) por ascensores o escaleras y pasillos demarcados .
Uso de calzado alto o con tacón .
</t>
  </si>
  <si>
    <t>PISO 3</t>
  </si>
  <si>
    <t>Actividad realizadas por terceros contratados por proveedor de servicios de arrendamiento</t>
  </si>
  <si>
    <t>Piso 15, Torre 1 Edificio Elemento</t>
  </si>
  <si>
    <t>Secado de Manos</t>
  </si>
  <si>
    <t>Señalizar Peligro</t>
  </si>
  <si>
    <t>Reubicar equipo de secado de manos</t>
  </si>
  <si>
    <t>Transporte Directivos</t>
  </si>
  <si>
    <t>Cafetería</t>
  </si>
  <si>
    <t>Electrocución.
Caídas, golpes</t>
  </si>
  <si>
    <t>Figurar y organizar cableado</t>
  </si>
  <si>
    <t>Ubicación de dispensadores de agua potable en planos de trabajo</t>
  </si>
  <si>
    <t>Electrocución.
Golpes</t>
  </si>
  <si>
    <t>Puntos de Hidratación</t>
  </si>
  <si>
    <t>Solicitar reubicación de Puntos de Hidratación</t>
  </si>
  <si>
    <t>Hornos Microondas</t>
  </si>
  <si>
    <t>Inestabilidad de Hornos Microondas y Grecas</t>
  </si>
  <si>
    <t>Televisores, Pantallas</t>
  </si>
  <si>
    <t>Cableado suelto de televisores  Salida de Secretaría General y Despacho</t>
  </si>
  <si>
    <t>Matriz de criterios de selección y seguimiento de proveedores y actividades tercerizadas</t>
  </si>
  <si>
    <t>Mantenimiento de Instalaciones Proveedor MTS CiTY Parking</t>
  </si>
  <si>
    <t>Control químico de plagas vectores y roedores Firma Administrador del Edificio Elemento MTS</t>
  </si>
  <si>
    <t>Realizar inspección con Firma MTS a las áreas comunes, Verificar cumplimiento de Condiciones minimas de Seguridad, salud en el Trabajo y Ambiente</t>
  </si>
  <si>
    <t>Protocolo Seguro de actividades físicas (Precalentamiento, enfriamiento y estiramiento)
Uso de calzado deportivo y/o antideslizante.</t>
  </si>
  <si>
    <t>Áreas comunes Piso 15</t>
  </si>
  <si>
    <t>Sensibilización Riesgo Público</t>
  </si>
  <si>
    <t>Transito (Subir y bajar) por escaleras de emergencia</t>
  </si>
  <si>
    <t>Incluir Actividad en Plan de Intervención ARL</t>
  </si>
  <si>
    <t>Evaluaciones médicas Ocupacionales
Audiometría</t>
  </si>
  <si>
    <t>Actividades Lúdicas, Pausas, etc.</t>
  </si>
  <si>
    <t xml:space="preserve">Desarrollo de actividades esporádicas que impliquen esfuerzo físico asociadas a juegos, lúdicas teatrales,  bailes,  etc. </t>
  </si>
  <si>
    <t>Mecanismos de Auto reporte de Condiciones adversas de Seguridad y Salud</t>
  </si>
  <si>
    <t>Medición Higiénica de Confort térmico.</t>
  </si>
  <si>
    <t>Inducción básica visitantes</t>
  </si>
  <si>
    <t>Diciembre de 2019</t>
  </si>
  <si>
    <t xml:space="preserve">Se actualiza matriz de IPVRDC, en atención a la nueva sede. </t>
  </si>
  <si>
    <t>Suministro de calentador
Ventilador</t>
  </si>
  <si>
    <t>Protocolo de Emergencias CGN y MTS</t>
  </si>
  <si>
    <t>Cronograma de PVE Psicosocial Conforme a resultados de mediciones</t>
  </si>
  <si>
    <t>Situaciones de emergencia</t>
  </si>
  <si>
    <t>Sobre carga de la red electrica</t>
  </si>
  <si>
    <t>Solicitar a Proveedor de Arrendamiento Informe de Inspección Bomberos</t>
  </si>
  <si>
    <t>Instalaciones con dispositivos de control de acceso, vigilancia y seguridad física.</t>
  </si>
  <si>
    <t>Actualizar Matriz de Criterios de selección y evaluación de Proveedores y Contratistas</t>
  </si>
  <si>
    <t>Secador de manos ubicado  junto a la puerta del baño de hombres y mujeres</t>
  </si>
  <si>
    <t xml:space="preserve">Fátiga muscular, Síndromes dolorosos, lumbalgías, Epicondilitis. Afecciones circulatorias como  várices. Discopatías. </t>
  </si>
  <si>
    <t>Sillas ergonomicas
Elementos ergonomicos (Descansapies, bases monitor, porta documentos, entre otros)</t>
  </si>
  <si>
    <t>Pausas activas
Capacitación en Higiene Postural</t>
  </si>
  <si>
    <t xml:space="preserve">Ubicación de extintores en todas las áreas , adecuacion de los cables de energia.
</t>
  </si>
  <si>
    <t>Infecciones respiratorias agudas, graves, dificultad para respirar, alteraciones del sistemas del cuerpo humano, muerte.</t>
  </si>
  <si>
    <t>Programar Medición Confort térmico.</t>
  </si>
  <si>
    <t>Señalización distanciamiento físico</t>
  </si>
  <si>
    <t>Protocolos de desinfección de superficies de equipos, electrónicos.
Ubicación de puntos de desinfección.
Protocolos de distanciamiento físico</t>
  </si>
  <si>
    <t>Uso obligatorio de tapabocas</t>
  </si>
  <si>
    <t>Aprobación protocolos de bioseguridad ARL Positiva</t>
  </si>
  <si>
    <t>Contagio o propagación de Covid-19, por contacto con personas portadoras del virus por la proximidad de puestos de trabajo.</t>
  </si>
  <si>
    <t>Restringir el uso de los puestos de trabajo con distanciamiento inferior a 1,50 metros</t>
  </si>
  <si>
    <t>Mantenerse sentado por largas jornadas en puestos de trabajo de oficina</t>
  </si>
  <si>
    <t>Emergencia sanitaria</t>
  </si>
  <si>
    <t>Ambiente de trabajo</t>
  </si>
  <si>
    <t>Reuniones, aglomeraciones, atención a público en espacios reducidos o con baja ventilación</t>
  </si>
  <si>
    <t>Restringir reuniones preenciales</t>
  </si>
  <si>
    <t>Establecer uso de las TIC</t>
  </si>
  <si>
    <t>Seguimiento periodico proveedor de aseo y cafetería</t>
  </si>
  <si>
    <t>Publicación instructivo uso seguro de hornos Microondas y Greca</t>
  </si>
  <si>
    <t>Figurar y organizar cableado 
Área de soporte</t>
  </si>
  <si>
    <t>Acumulación de personas</t>
  </si>
  <si>
    <t>Instalaciones conforme RETIE</t>
  </si>
  <si>
    <t>Superficies deslizantes</t>
  </si>
  <si>
    <t>Señalización del área deslizante.
Autocuidado. Lecciones aprendidas tránsito a velocidad segura</t>
  </si>
  <si>
    <t>Tránsito por pasillos</t>
  </si>
  <si>
    <t>Emergencias médicas por personas con complicaciones y/o sintomatología compatible o asociada con Covid-19.</t>
  </si>
  <si>
    <t>Dotación EPP</t>
  </si>
  <si>
    <t>Exposición a radiaciones no ionizantes por incidencia de radiación solar por ventanales costado sur. Incidencia en GIT Comunicación y Prensa.</t>
  </si>
  <si>
    <t>Salud pública</t>
  </si>
  <si>
    <t>Emergencias Potenciales</t>
  </si>
  <si>
    <t>Procesos de: Comunicación Pública y Despacho</t>
  </si>
  <si>
    <t>Desarrollo de actividades de ofimática en función del objetivo del proceso</t>
  </si>
  <si>
    <t>Vías Distritales</t>
  </si>
  <si>
    <t>Desarrollo de actividades de apoyo en función del objetivo de cada proceso</t>
  </si>
  <si>
    <t>Planeación Integral, Gestión Humana, Gestión Administrativa, Gestión Recursos Financieros, Gestión Jurídica  yControl y Evaluación</t>
  </si>
  <si>
    <t>Piso 15, Costado Norte Torre 1 Edificio Elemento</t>
  </si>
  <si>
    <t>GIT de Apoyo informático</t>
  </si>
  <si>
    <t>Data Center</t>
  </si>
  <si>
    <t>Respuesta atención a llamadas telefónicas de servidores públicos, contratistas, entidades, ciudadanos</t>
  </si>
  <si>
    <t>Manipulación permanente de equipos y redes eléctricas</t>
  </si>
  <si>
    <t>Soporte</t>
  </si>
  <si>
    <t>Salas de Juntas</t>
  </si>
  <si>
    <t>Ambiente Sala</t>
  </si>
  <si>
    <t>Exposición a radiaciones no ionizantes por incidencia de radiación solar por ventanales costado sur. Incidencia en GIT Salón de juntas</t>
  </si>
  <si>
    <t>Baños</t>
  </si>
  <si>
    <t>Contagio o propagación de Covid 19 en el uso de sanitarios</t>
  </si>
  <si>
    <t>Equipos eléctricos</t>
  </si>
  <si>
    <t>Pantallas TIC´S</t>
  </si>
  <si>
    <t>Molestias visuales, Estrés, estimulación directa de nervios, modulación de la actividad del sistema nervioso, cambios del metabolismo, electrizacion, shock, fatiga, irritabilidad.</t>
  </si>
  <si>
    <t>Monitoreo de sistema Data Center a través de pantallas LED.</t>
  </si>
  <si>
    <t>Contratación de personal competente. Autocuidado.
Sistema de control de Incendios.
Plan de emergencias</t>
  </si>
  <si>
    <t>MATRIZ DE IDENTIFICACIÓN  DE PELIGROS, VALORACION  DE RIESGOS Y DETERMINACION DE CONTROLES.</t>
  </si>
  <si>
    <t>Uso de transporte publico, exposición constante al tráfico vehicular como peatón y pasajero,no cruzar por las esquinas, no uso de cebras, no uso de àreas peatonales puentes peatonales, aceras, andenes, etc.</t>
  </si>
  <si>
    <t>Centros de recreación, parques, complejos deportivos, etc.</t>
  </si>
  <si>
    <t>Desarrollo de funciones u obligaciones contractuales</t>
  </si>
  <si>
    <t>Movimientos repetitivos por trabajo con video-terminales (uso de teclado) en puestos de trabajo temporales</t>
  </si>
  <si>
    <t>Mantenerse sentado por largas jornadas en sillas o puestos de trabajo temporales</t>
  </si>
  <si>
    <t>Divulgación peligros y controles previo al desarrollo de la actividad.
Verificación de Condiciones Mínimas del escenario
Verificación de Plan de preparación y respuesta a emergencias del Escenario.</t>
  </si>
  <si>
    <t>Desarrollo de actividades laborales o contractuales en alternancia con actividades familiares</t>
  </si>
  <si>
    <t>Divulgación de directrices internas.
Proyección de protocolos de bioseguridad.
Establecer actividades de intervención con proveedor de Apoyo a la Gestión en SST y ARL Positiva</t>
  </si>
  <si>
    <t>Establecer actividades de intervención con proveedor de Apoyo a la Gestión en SST</t>
  </si>
  <si>
    <t>Contagio o propagación de Covid-19, contacto con personas portadoras del virus al salir de casa</t>
  </si>
  <si>
    <t>Divulgación de directrices internas para la atención de visitantes.
Proyección de protocolos de bioseguridad.
Priorizar atención virtual de entidades y ciudadanos</t>
  </si>
  <si>
    <t>ZONAS COMUNES ADMINISTRACIÓN MTS</t>
  </si>
  <si>
    <t>ÁREAS COMUNES EDIFICIO ELEMENTO</t>
  </si>
  <si>
    <t>Contagio o propagación de Covid-19, contacto con personas portadoras del virus  en el uso de ascensores y otras áreas comunes</t>
  </si>
  <si>
    <t>Campañas de intervención en salud pública a traves de las TIC. Protocolos de Bioseguridad Edificio Elemento, administración MTS Para zonas y áreas comunes</t>
  </si>
  <si>
    <t>Protocolos de bioseguridad edificio Elemento.
Seguimiento a signos y síntomas antes del ingreso en recepción y parqueaderos.</t>
  </si>
  <si>
    <t>Junio de 2020</t>
  </si>
  <si>
    <t>Se realiza actualización de Identificación de Peligros, Valoración de Riesgos y Determinación de controles, de acuerdo a distribución de procesos en Pisos 3 y 15 de Ediificio Elemento Torre 1. tambien se incluye aspectos relacionados con la emergencia sanitaria por COVID-19.</t>
  </si>
  <si>
    <t>ANDRES FELIPE MORA MORA</t>
  </si>
  <si>
    <t>Salas de Juntas Piso 15</t>
  </si>
  <si>
    <t>Emergencias Potenciales Piso 15</t>
  </si>
  <si>
    <t>Riesgos en Salud pública Piso 15</t>
  </si>
  <si>
    <t>Cafetería Piso 15</t>
  </si>
  <si>
    <t>Protocolo de Bioseguridad, aforo de sala que asegure distanciamiento físico</t>
  </si>
  <si>
    <t>Manejo de residuos COVID-19</t>
  </si>
  <si>
    <t>Contagio COVID-19, Infecciones respiratorias agudas, graves, dificultad para respirar, alteraciones del sistemas del cuerpo humano, muerte.</t>
  </si>
  <si>
    <t>Criterios de selección y evaluación a proveedores</t>
  </si>
  <si>
    <t>20(Promedio de Visitantes)</t>
  </si>
  <si>
    <t xml:space="preserve">Contagio o propagación de Covid-19, por contacto con personas portadoras del virus </t>
  </si>
  <si>
    <t>Elvira Barreto</t>
  </si>
  <si>
    <t>W/Restrepo</t>
  </si>
  <si>
    <t>Marzo de 2020</t>
  </si>
  <si>
    <t>Oscar Blanco</t>
  </si>
  <si>
    <t>Se verifica en reazón al accidente reportado en el mes de febrero. NO se requiere actualización</t>
  </si>
  <si>
    <t>Restringir reuniones presenciales. Identificar Aforo bioseguridad</t>
  </si>
  <si>
    <t>Abril de 2021</t>
  </si>
  <si>
    <t>Karina Bahos</t>
  </si>
  <si>
    <t>Se actualiza medidas de intervención al peligro biológico de acuerdo a nuevas directrices del Ministerio de Salud y Protección Social (Res 223 y 392 de 2021).</t>
  </si>
  <si>
    <t xml:space="preserve">Mediciones ambientales
Ajustes en el Ambiente (termico e iluminación)
</t>
  </si>
  <si>
    <t>Uso regular de horno microondas</t>
  </si>
  <si>
    <t>Para el frío cuentan con calentadores de ambiente.
Señalización sobre superficies calientes</t>
  </si>
  <si>
    <t>Recorridos puesto a puesto para ajustes y recomendaciones
Mantenimiento de equipoa y mobiliario</t>
  </si>
  <si>
    <t>Uso de seguridad pasiva del Vehículo</t>
  </si>
  <si>
    <t>Realización de simulacros
PONS en caso de emergencias</t>
  </si>
  <si>
    <t>Control de tiempo de exposición
Rotación de actividades para disminuir el contacto con la radiación no ionizante de las pantallas LED 
Pausas Activas visuales</t>
  </si>
  <si>
    <t>Hidratación 
Pausas Activas</t>
  </si>
  <si>
    <t>Cableado suelto de neveras y equipos electricos de la cafetería</t>
  </si>
  <si>
    <t xml:space="preserve">Gel antibacterial
Lavado de manos cada 3 horas
</t>
  </si>
  <si>
    <t>Ventilación natural que permite circulación de aire</t>
  </si>
  <si>
    <t>Protocolo de bioseguridad</t>
  </si>
  <si>
    <r>
      <t xml:space="preserve">Procedimiento Operativo Normalizado de emergencias por Incendio
Sistema de Control de Incendios
</t>
    </r>
    <r>
      <rPr>
        <sz val="11"/>
        <color rgb="FFFF0000"/>
        <rFont val="Century Gothic"/>
        <family val="2"/>
      </rPr>
      <t>Se recomienda reemplazar extintor solkaflan por CO2</t>
    </r>
  </si>
  <si>
    <t>Manual uso adecuado de secador</t>
  </si>
  <si>
    <t>Uso de canaletas, espirales para amarrar cableado suelto</t>
  </si>
  <si>
    <t>Presencia de cableado suelto de los equipos de computo</t>
  </si>
  <si>
    <t>Caidas, golpes, electrocución</t>
  </si>
  <si>
    <t>Mantenimiento preventivo a equipos de computo, cableado eléctrico</t>
  </si>
  <si>
    <t>Programa de inspecciones (locativas, equipos de emergencias)</t>
  </si>
  <si>
    <t>Bodega piso 15</t>
  </si>
  <si>
    <t>Oficinas provisionales como bodega</t>
  </si>
  <si>
    <t>Almacen</t>
  </si>
  <si>
    <t>Bodega y almacen</t>
  </si>
  <si>
    <t>Puestos de Trabajo ergonómicos.
Suministro y uso de Elementos de Confort Ergonómico.</t>
  </si>
  <si>
    <t>Almacen y bodega</t>
  </si>
  <si>
    <t>Virus SARS-CoV-2 (contacto por gotas,   
Contacto indirecto con superficies contaminadas, 
Contacto por transmisión por vía aérea (aerosoles)</t>
  </si>
  <si>
    <t>Protocolos de desinfección de superficies de mayor contacto.
Ubicación de puntos de desinfección.
Protocolos de distanciamiento físico
Esquema de vacunación</t>
  </si>
  <si>
    <t>Circulares internas, protocolo de Bioseguridad  y anexo técnico. Establecer directrices para asegurar condiciones de ventilación y distanciamiento físico, adopción de la alternancia. 
Esquema de vacunación</t>
  </si>
  <si>
    <t>no</t>
  </si>
  <si>
    <t>Golpes, contusiones, cortaduras</t>
  </si>
  <si>
    <t>Uso de puertas en estantes de almacenaje</t>
  </si>
  <si>
    <t>Formación en almacenamiento adecuado
Programa riesgo locativo</t>
  </si>
  <si>
    <t xml:space="preserve">Estantes inestables en área de almacén. </t>
  </si>
  <si>
    <t>Golpes, contusiones, fracturas, cortaduras</t>
  </si>
  <si>
    <t>Uso de puertas en estantes de almacenaje
Asegurar los estantes de forma que no presenten movimiento</t>
  </si>
  <si>
    <t>Digitación  de información en equipos de computo</t>
  </si>
  <si>
    <t>Alteraciones Osteomusculares</t>
  </si>
  <si>
    <t>Mantenimiento preventivo a los elementos de oficina (teclado, mause, cosedora, perforadora, etc)</t>
  </si>
  <si>
    <t xml:space="preserve">Uso de elementos de confort
</t>
  </si>
  <si>
    <t>Derrumbamiento de objetos almacenados de forma inadecuada como equipos y archivo</t>
  </si>
  <si>
    <t>Levantamiento de cargas, manejo de cajas, electrodomésticos, mobiliario, equipos de computo</t>
  </si>
  <si>
    <t xml:space="preserve">Ayudas mecánicas </t>
  </si>
  <si>
    <t>Programa de riesgo locativo
Examenes médicos periódicos
Capacitación en levantamiento de cargas
PVE Osteomuscular
Reporte de condiciones inseguras</t>
  </si>
  <si>
    <t>Durante el traslado de mobiliario, equipos, cajas, etc.</t>
  </si>
  <si>
    <t>Resfriados, Afecciones respiratorias leves</t>
  </si>
  <si>
    <t>Programa riesgo químico
Orden y aseo en las áreas de bodega y almacen</t>
  </si>
  <si>
    <t>Seguimiento al diseño del PESV según lo indicado en la resolución 40595 de 2022</t>
  </si>
  <si>
    <t>Teletrabajo</t>
  </si>
  <si>
    <t>Puesto de trabajo en casa</t>
  </si>
  <si>
    <t>Golpes, contusiones, fracturas</t>
  </si>
  <si>
    <t>Inspección de puesto de trabajo
Apoyo COPASST para la identificación de riesgos y peligros
Reporte por parte de los teletrabajadores en condiciones inseguras al interior y exterior de la vivienda</t>
  </si>
  <si>
    <t>Orden y aseo al interior de la vivienda</t>
  </si>
  <si>
    <t>Inspección de puesto de trabajo
Apoyo COPASST para la identificación de riesgos y peligros
Reporte por parte de los teletrabajadores en condiciones inseguras al interior y exterior de la vivienda
Programa orden y aseo en lugares de trabajo (teletrabajo)</t>
  </si>
  <si>
    <t>Caídas a nivel por tránsito en las viviendas de los teletrabajadores</t>
  </si>
  <si>
    <t>Inspección de puesto de trabajo
Apoyo COPASST para la identificación de riesgos y peligros
Reporte por parte de los teletrabajadores en condiciones inseguras al interior y exterior de la vivienda
Capacitación riesgo locativo
Identificación de peligros y riesgos en cada una de las viviendas de los teletrabajadores</t>
  </si>
  <si>
    <t>Riesgo de sismo en los lugares de trabajo en casa (teletrabajo)</t>
  </si>
  <si>
    <t>Identificar punto de encuentro en cada una de las viviendas de los teletrabajadores
Socialización política de SST, política de emergencias
Solicitar extintor, botiquín en caso de ser necesario en cada una de las viviendas de los teletrabajadores
Indicar procedimiento en caso de accidente laboral
Capacitación de identificación de riesgos y peligros. Procedimiento de reporte de AT y/o incidente.</t>
  </si>
  <si>
    <t>Falla de internet
Problemas con equipo de computo</t>
  </si>
  <si>
    <t xml:space="preserve">Retroceso en procesos
Falla en comunicación
</t>
  </si>
  <si>
    <t>Inspección de puesto de trabajo Mantenimiento preventivo a equipos de computo
Conexión a internet establecida por la empresa (capacidad en MB)</t>
  </si>
  <si>
    <t>Conexiones eléctricas (equipos de computo, tomas eléctricas, tableros eléctricos)</t>
  </si>
  <si>
    <t>Inspección de puesto de trabajo Mantenimiento preventivo a equipos de computo
Inspección de tomas eléctricas y reporte de condiciones inseguras con apoyo de COPASST</t>
  </si>
  <si>
    <t>PISOS 15 EDIFICIO ELEMENTO TORRE 1 AIRE</t>
  </si>
  <si>
    <t>Señallización de cuidado piso húmedo</t>
  </si>
  <si>
    <t>Uso de guantes de caucho
Gafas de seguridad
Tapabocas para sustancias químicas</t>
  </si>
  <si>
    <t>Pausas activas</t>
  </si>
  <si>
    <t>Mantenimiento preventivo a cafeteras, hornos microondas, neveras, sanducheras, etc</t>
  </si>
  <si>
    <t>Mantener y garantizar la circulación de aire</t>
  </si>
  <si>
    <t>Tapabocas
en caso de estado gripal</t>
  </si>
  <si>
    <t>Manejo de residuos ordinarios</t>
  </si>
  <si>
    <t>Manejo de residuos ordinarios en oficina</t>
  </si>
  <si>
    <t>Contaminación, dermatitis, infecciones respiratorias</t>
  </si>
  <si>
    <t>Clasificación de residuos en canecas de colores</t>
  </si>
  <si>
    <t>Uso de guantes de caucho
Tapabocas
Lavado de manos después de manipular estos residuos</t>
  </si>
  <si>
    <t xml:space="preserve">Programa manejo de residuos dentro de la empresa
Capacitación en manejo de residuos, clasificación y disposición final
Programa orden y aseo
</t>
  </si>
  <si>
    <t>Tapabocas
Guantes</t>
  </si>
  <si>
    <t>UAE CONTADURIA GENERAL DE LA NACIÓN (PISO 15)</t>
  </si>
  <si>
    <t>PISOS 15</t>
  </si>
  <si>
    <t>Ciudadanos representantes de entidades que reportan al CHIP, estudiantes, otros grupos de valor  que requieren ingreso al piso 15 de UAE CGN</t>
  </si>
  <si>
    <t>Gel antibacterial
Lavado de manos</t>
  </si>
  <si>
    <t>Campañas de intervención en salud pública a traves de las TIC. Protocolos de Bioseguridad 
Capacitación Generalidades COVID-19, patologías de base, vulnerabilidad y factores de riesgo, pánico por contagio, retorno al trabajo presencial, autocuidado y protocolos de bioseguridad. Prevención y contención.</t>
  </si>
  <si>
    <t>SOTANO 1 - 2  
PARQUEADEROS Y ALMACEN DE RESIDUOS</t>
  </si>
  <si>
    <t>Esquema de vacunación
Lavado de manos</t>
  </si>
  <si>
    <t>EJECUCIÓN DE LABORES POR FUERA DE LA EMPRESA</t>
  </si>
  <si>
    <t>Fracturas, lesiones incapacitantes, muerte</t>
  </si>
  <si>
    <t>Seguridad pasiva del vehículo</t>
  </si>
  <si>
    <t>Durante la jornada laboral</t>
  </si>
  <si>
    <t>Dificultad respiratoria, problemas respiratorios</t>
  </si>
  <si>
    <t>Contacto con superficies y materiales calientes en la inspección del vehículo</t>
  </si>
  <si>
    <t>Mantenimiento preventivo a vehículos</t>
  </si>
  <si>
    <t xml:space="preserve">Instructivo uso seguro de greca y manipulación de bebidas calientes.
Criterios de Selección y seguimiento a proveedores y actividades tercerizadas.
Instructivos de seguridad en manejo y uso adecuado de los electrodomésticos
Verificación de mantenimiento preventivo de los electrodomésticos en cafetería
</t>
  </si>
  <si>
    <t xml:space="preserve">EXCESO DE  VELOCIDAD            
OMITIR LAS NORMAS Y SEÑALES DE TRÁNSITO
CONDICIONES ADVRSAS DEL CLIMA                    INTOLERANCIA DE PARTE DEL CONDUCTOR        
MAL ESTADO DE LA VIA
NO USO DE ELEMENTOS DE PROTECCIÓN PERSONAL
IMPRUDENCIA
</t>
  </si>
  <si>
    <t xml:space="preserve">Shock eléctrico, quemaduras de 1 o 2 grado, electrocución, Conato de incendio </t>
  </si>
  <si>
    <t xml:space="preserve">Sensibilización riesgo publico, autocuidado.
</t>
  </si>
  <si>
    <t>Cronograma Intervención  PVE Biomecánico a través de las TIC.</t>
  </si>
  <si>
    <t>Uso de escaleras en apto, casa, edificios, etc.</t>
  </si>
  <si>
    <t xml:space="preserve">Fatiga muscular, Síndromes dolorosos, lumbalgias, Epicondilitis. Afecciones circulatorias como  várices. Discopatías. </t>
  </si>
  <si>
    <t>Solicitar actividades de prevención a través de ARL Positiva y CCF</t>
  </si>
  <si>
    <t>Seguimiento al diseño e implementación del PESV según lo indicado en la resolución 40595 de 2022</t>
  </si>
  <si>
    <t xml:space="preserve">Mantener flujo de aire y buena ventilación en las áreas de trabajo </t>
  </si>
  <si>
    <r>
      <t xml:space="preserve">Fortalecer el uso de las TIC. Protocolos de Bioseguridad  y sus modificaciones. 
Vinculación de actividades de capacitación en PG Estilos de vida y trabajo saludable en Generalidades COVID-19 conforme resolución 223 y 392 de 2021, retorno al trabajo presencial y alternancia. Reporte y monitoreo a las condiciones de salud
</t>
    </r>
    <r>
      <rPr>
        <sz val="12"/>
        <color theme="1"/>
        <rFont val="Century Gothic"/>
        <family val="2"/>
      </rPr>
      <t xml:space="preserve">Reporte de condiciones de salud
Esquema de vacunación completa
</t>
    </r>
  </si>
  <si>
    <t>Uso de transporte publico y vehiculos de la CGN, exposición constante al trafico vehicular como conductor, peatón y pasajero,no respetar los limites de velocidad no cruzar por las esquinas, no uso de cebras, no uso de àreas peatonales puentes peatonales,  aceras, andenes, etc.</t>
  </si>
  <si>
    <t>Actividades de sensibilización en seguridad vial, Autocuidado.
Diseño e implementación de PESV</t>
  </si>
  <si>
    <t>Gestionar para el 2023 Sensibilización Riesgo Publico</t>
  </si>
  <si>
    <t>identificar las diferentes actividades de participación e Indicar a la ARL las actividades recreativas y culturales que se llevaran a cabo, hora, fecha y listado de personal</t>
  </si>
  <si>
    <t>Lesiones personales, perdida de documentos de la entidad y documentos propios</t>
  </si>
  <si>
    <t>Atracos, agresiones, atentados, protestas</t>
  </si>
  <si>
    <t>Protocolo de atención al ciudadano
PVE Psicosocial.
Notificaciones de Coordinadores de Grupos Internos de Trabajo a Talento Humano de Comisiones. 
Programa riesgo público</t>
  </si>
  <si>
    <t xml:space="preserve">Golpes, contusiones, fracturas, caidas a mismo nivel </t>
  </si>
  <si>
    <t>Señallización preventiva de (cuidado piso húmedo)</t>
  </si>
  <si>
    <t xml:space="preserve">"Criterios de Selección y seguimiento a proveedores y actividades tercerizadas".
Mantenimiento electrico y otros Criterios de Control de Proveedores servicios de arrendamiento
Solicitud certificación de escalera para el mantenimiento de luminarias
Certificación trabajo en alturas para los trabajadores que realizan la actividad según lo establecido en la resolucion 4272 de 2021
Certificado médico de aptitud para realizar trabajos en alturas
Diligenciamiento de permisos de trabajo en escaleras, firmado por coordinador de trabajo en alturas y avalado por el área de HSE
</t>
  </si>
  <si>
    <t xml:space="preserve">"Criterios de Selección y seguimiento a proveedores y actividades tercerizadas". Capacitación higiene postural. Capacitación manejo de sustancias quimicas. 
Revisión de programa riesgo químico, bajo el Sistema Globalmente Armonizado
Socialización hojas de seguridad de los productos químicos
Capacitación trabajo en alturas nivel basico o nivel avanzado según actividad.
Inducción Básica.
Control Operacional HSE
</t>
  </si>
  <si>
    <t>Criterios de Selección y seguimiento a proveedores y actividades tercerizadas.  Procedimiento de trabajo seguro para actividades de limpieza de instalaciones.
Revisión de programa riesgo químico, bajo el Sistema Globalmente Armonizado
Socialización hojas de seguridad de los productos químicos
Capacitación manejo de sustancias quimicas, derrames.
Inducción Básica.
Control Operacional HSE</t>
  </si>
  <si>
    <t xml:space="preserve">Calzado antideslizante </t>
  </si>
  <si>
    <t>ficha de seguridad de sustancias quimicas e identificación del producto</t>
  </si>
  <si>
    <r>
      <t xml:space="preserve">Criterios de Selección y seguimiento a proveedores y actividades tercerizadas.
Capacitación higiene postural y manejo de cargas.
Inducción Básica.
Control Operacional HSE
</t>
    </r>
    <r>
      <rPr>
        <sz val="12"/>
        <color theme="1"/>
        <rFont val="Century Gothic"/>
        <family val="2"/>
      </rPr>
      <t>Reporte de parte del contratista en incidencia por ausentismo y/o accidentes laborales (indicadores de gestión)
Socialización manual de contratistas.</t>
    </r>
  </si>
  <si>
    <t>El personal debe tener la capacidad para manipular cargas sin exceder el peso permitido, el autocuidado será una herramienta fundamental para evitar incidentes o accidentes de trabajo</t>
  </si>
  <si>
    <t>Grecas ancladas, buena ubicación de los hornos</t>
  </si>
  <si>
    <r>
      <t xml:space="preserve">Instructivo uso seguro de greca y manipulación de bebidas calientes.
Criterios de Selección y seguimiento a proveedores y actividades tercerizadas.
</t>
    </r>
    <r>
      <rPr>
        <sz val="12"/>
        <color theme="1"/>
        <rFont val="Century Gothic"/>
        <family val="2"/>
      </rPr>
      <t xml:space="preserve">Instructivos de seguridad en manejo y uso adecuado de los electrodomésticos
Verificación de mantenimiento preventivo de los electrodomésticos en cafetería
</t>
    </r>
  </si>
  <si>
    <t>Uso de elementos de protección personal
&lt;Establecidos en la matriz de epp del contratista)</t>
  </si>
  <si>
    <t>"Criterios de Selección y seguimiento a proveedores y actividades tercerizadas".
Concepto sanitario vigente.
Carné aplicador de plaguicidas
Programar actividad, en día no laboral.
Actividad desarrollada en horario no laboral.
Revisión programa riesgo químico para los trabajadores
Socialización manual de contratistas
Certificación para espacios confinados según la resolución 491 de 2021 (cumplimiento de los requisitos mínimos establecidos en el manual de contratistas)
Contar con los equipos de protección contra caídas si aplica dentro de los tanques
Diligenciar permisos de trabajo en espacios confinados 
Diligenciar permiso de trabajo en alturas (si aplica)</t>
  </si>
  <si>
    <t xml:space="preserve">Protocolos de Bioseguridad manejo de residuos COVID-19.
*Esquema de vacunación y reporte de condición de salud (uso obligatorio de tapabocas en estados gripales)
Reporte de condiciones de salud
</t>
  </si>
  <si>
    <t xml:space="preserve">EPP
Esquema de vacunación </t>
  </si>
  <si>
    <t xml:space="preserve">OMISIÓN DE LAS NORMAS Y SEÑALES DE TRÁNSITO PARA CONDUCTOR DE VEHICULO LIVIANO
DISTRACCION, SUEÑO, FATIGA  
EXCESO DE VELOCIDAD.                 
CONDICIONES ADVERSAS DEL CLIMA                          AUSENCIA DE SEÑALES.                 
MAL ESTADO DE LA VIA.                                  PROPIA CONDUCCION (IMPRUDENCIA) 
MAL ESTADO DE VEHICULO
FALTA DE MANTENIMIENTO EN EL VEHICULO
CONDUCCIÓN BAJO EL ESTADO DE SUSTANCIAS PSICOACTIVAS
VOLCAMIENTOS
FUGAS Y DERRAMES DE COMBUSTIBLE Y ACEITES
ROBOS, ATRACOS, IMPRUDENCIAS DE TERCEROS </t>
  </si>
  <si>
    <t xml:space="preserve">Establecer actividades de intervención Del plan estrategico de seguridad vial, comité de seguridad vial y con proveedor de Apoyo a la Gestión en SST </t>
  </si>
  <si>
    <t xml:space="preserve">Cerrar ventanas del vehículo, apagar el motor en caso de estar estacionado </t>
  </si>
  <si>
    <t>Definir plan de formación prioritario específico para conductor de vehículo
Capacitaciones y sensibilizaciones específicas para conductores de automóvil enfocado a manejo preventivo y riesgo público
Implementación del programa de prevención del consumo de alcohol y drogas
Construcción y divulgación de planes protocolos de emergencia o contingencia
Diseño e implementación del PESV</t>
  </si>
  <si>
    <r>
      <rPr>
        <sz val="12"/>
        <color theme="1"/>
        <rFont val="Century Gothic"/>
        <family val="2"/>
      </rPr>
      <t>uso de cinturón de seguridad</t>
    </r>
    <r>
      <rPr>
        <sz val="12"/>
        <color rgb="FFFF0000"/>
        <rFont val="Century Gothic"/>
        <family val="2"/>
      </rPr>
      <t xml:space="preserve"> </t>
    </r>
  </si>
  <si>
    <t>Definir plan de formación prioritario específico para conductor de vehículo.
Capacitaciones y sensibilizaciones específicas para conductores de automóvil enfocado a manejo preventivo y riesgo público
Implementación del programa de prevención del consumo de alcohol y drogas
Construcción y divulgación de planes protocolos de emergencia o contingencia
Diseño e implementación del PESV</t>
  </si>
  <si>
    <r>
      <t xml:space="preserve">Criterios de Selección y seguimiento a proveedores y actividades tercerizadas.
Capacitación higiene postural y manejo de cargas.
Inducción Básica.
Control Operacional HSE
</t>
    </r>
    <r>
      <rPr>
        <sz val="12"/>
        <color theme="1"/>
        <rFont val="Century Gothic"/>
        <family val="2"/>
      </rPr>
      <t>Reporte de parte del contratista en incidencia por ausentismo y/o accidentes laborales (indicadores de gestión)</t>
    </r>
    <r>
      <rPr>
        <sz val="12"/>
        <color rgb="FFFF0000"/>
        <rFont val="Century Gothic"/>
        <family val="2"/>
      </rPr>
      <t xml:space="preserve">
</t>
    </r>
  </si>
  <si>
    <t>Autocuidado, uso de casco para moto certificado y abrochado</t>
  </si>
  <si>
    <t>Señalización de Áreas
Encendido de luces en los sótanos</t>
  </si>
  <si>
    <t>FREDDY RODRIGUEZ</t>
  </si>
  <si>
    <t>ARTURO DUQUE</t>
  </si>
  <si>
    <t>Cambios Extremos de Temperatura.
Frío en el área de las oficinas (Ventilación natural por ductos diseño de las estructura del edificio)</t>
  </si>
  <si>
    <t xml:space="preserve">Mantener ropa adecuada para bajas temperaturas, pausas activas </t>
  </si>
  <si>
    <t xml:space="preserve">controles en las rejillas de los ductos de aire para graduar el ingreso de este. </t>
  </si>
  <si>
    <t>Diagnostico de clima organizacional
Evaluación riesgo Psicosocial.
Programa de Vigilancia Psicosocial
Comité de Convivencia Laboral
Continuar con Plan de Bienestar
Realizar bateria de riesgo psicosocial a los funcionarios que lleven mas de 6 meses con la organización</t>
  </si>
  <si>
    <t>Cronograma Intervención  PVE Biomecánico
Capacitación Riesgo Biomecánico: Diseño del puesto, uso de descansapies, pausas activas y ejercicios de estiramiento</t>
  </si>
  <si>
    <t xml:space="preserve">Capacitación en manejo defensivo, Examen de aptitud Psicosensométrica, consulta periódica al SIMIT. Actividades de sensibilización en seguridad vial.
Diseño e implementación del PESV </t>
  </si>
  <si>
    <t>Programar examen de Aptitud médica con criterio Sensométrico. Programar implementación PESV
Seguimiento al diseño del PESV según lo indicado en la resolución 40595 de 2022</t>
  </si>
  <si>
    <t>Cronograma Intervención  PVE Biomecánico
Exámenes médicos periódicos
Diagnóstico de condiciones de salud
Reporte de condiciones de salud</t>
  </si>
  <si>
    <t xml:space="preserve">Ejecutar capacitación En Higiene Postural </t>
  </si>
  <si>
    <t>Cableado figurado y aislado
Detección de humo
Sistema de aspersores en caso de incendio</t>
  </si>
  <si>
    <t>Procedimiento Operativo Normalizado de emergencias por Incendio
Sistema de Control de Incendios independiente. Monitoreo permanente
Extintor en caso de emergencia</t>
  </si>
  <si>
    <t>Golpes, y contusiones, quemaduras
Discomfort termico
Cansancio, fatiga
Quemaduras</t>
  </si>
  <si>
    <t>Organización o figurado de cableado
Uso de canaletas</t>
  </si>
  <si>
    <t>Fortalecer el uso de las TIC. Protocolos de Bioseguridad y anexo técnico. 
Vinculación de actividades de capacitación en PG Estilos de vida y trabajo saludable en Generalidades COVID-19 conforme resolución 223 y 392 de 2021, retorno al trabajo presencial y alternancia. Reporte y monitoreo a las condiciones de salud
Esquema Vacunación</t>
  </si>
  <si>
    <t>Cableado figurado y aislado
Extintor</t>
  </si>
  <si>
    <t>Ataques a las instalaciones de la CGN, Atracos, agresiones, atentados.
Problemas de protestas públicas en rutas de trasmilenio</t>
  </si>
  <si>
    <t>Protocolo de ingreso a las instalaciones para usuarios y visitantes.
Criterios de selección proveedor de arrendamiento
PONS en caso de emergencia (riesgo público)</t>
  </si>
  <si>
    <t>Plan de emergencias.
Protocolos de bioseguridad Manejo casos positivos o sospechosos de COVID-19
Esquema de vacunación</t>
  </si>
  <si>
    <t>Establecer restricción para ubicar puntos de Hidratación en puestos de Trabajo
Manual uso adecuado del punto de hidratación</t>
  </si>
  <si>
    <t xml:space="preserve">Cronograma de intervención riesgo Psicosocial a través de las TIC. Campañas de prevención estrés, desconexión laboral.
Aplicación batería de riesgo psicosocial al personal que lleve mas de 6 meses trabajando en la compañía
Actualizar programa gestión del cambio
</t>
  </si>
  <si>
    <t>Protocolo de atención al ciudadano
PVE Psicosocial.
Notificaciones de Coordinadores de Grupos Internos de Trabajo a Talento Humano de Comisiones. 
Bateria de riesgo psicosocial para funcionarios que lleven mas de 6 meses en la empresa</t>
  </si>
  <si>
    <t>Manipualaciòn de limpiadores liquidos de equipos de computo</t>
  </si>
  <si>
    <t xml:space="preserve">alergias, dermatitis e irritaciones </t>
  </si>
  <si>
    <t xml:space="preserve">Àreas ventiladas </t>
  </si>
  <si>
    <t xml:space="preserve">uso de epp, hoja de seguridad del producto legible
</t>
  </si>
  <si>
    <t>se deben establecer las medidas de seguridad y la información y formación apropiadas al personal expuesto.</t>
  </si>
  <si>
    <t xml:space="preserve">Hojas de seguridad, Productos rotulados, Almacenamiento seguro Reporte de condiciones de salud </t>
  </si>
  <si>
    <t xml:space="preserve">Uso de Guantes de latex, protecciòn respiratoria y visual </t>
  </si>
  <si>
    <t xml:space="preserve">ejecutar capacitaciòn en riesgo quimico por manipulaciòn de productos </t>
  </si>
  <si>
    <t xml:space="preserve">Derrame de sustancias durante el transporte y almacenamiento </t>
  </si>
  <si>
    <t xml:space="preserve">
corrosión, intoxicación, derrames, irritación, dermatitis</t>
  </si>
  <si>
    <t xml:space="preserve">áreas asignadas para el almacenamiento </t>
  </si>
  <si>
    <t xml:space="preserve">Manipualaciòn de Productos de aseo </t>
  </si>
  <si>
    <t xml:space="preserve">Uso de Guantes de caucho, protecciòn respiratoria y visual </t>
  </si>
  <si>
    <t xml:space="preserve">Por derrames de combustible o liquidos del vehiculo </t>
  </si>
  <si>
    <t xml:space="preserve">
contacto directo e indirecto con la piel irritación, dermatitis, intoxicación</t>
  </si>
  <si>
    <t xml:space="preserve">identificación de la fuga, aplicar barreras de restricción </t>
  </si>
  <si>
    <t>Se actualiza medidas de intervención de todos los riesgos identificados en la matriz, se indican recomendaciones para mejoramiento continuo del sistema de gestión. 
Se incluye riesgos en bodega y almacen                                                                    Se aumenta la valoración del riesgo quimico en las diferentes actividades que se tienen en la CGN 
Se anexa riesgo en conductores, mensajeros                                                                 Se realiza ajustes de los riesgos en piso 15 teniendo en cuenta que se entrego piso 3 y la aplicaciòn de teletrabajo</t>
  </si>
  <si>
    <t>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</si>
</sst>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2"/>
      <color indexed="8"/>
      <name val="Arial Narrow"/>
      <family val="2"/>
    </font>
    <font>
      <u/>
      <sz val="11"/>
      <color theme="10"/>
      <name val="Calibri"/>
      <family val="2"/>
      <scheme val="minor"/>
    </font>
    <font>
      <u/>
      <sz val="11"/>
      <color theme="11"/>
      <name val="Calibri"/>
      <family val="2"/>
      <scheme val="minor"/>
    </font>
    <font>
      <sz val="14"/>
      <color theme="0" tint="-0.499984740745262"/>
      <name val="Arial Narrow"/>
      <family val="2"/>
    </font>
    <font>
      <sz val="11"/>
      <color theme="1"/>
      <name val="Arial Narrow"/>
      <family val="2"/>
    </font>
    <font>
      <b/>
      <sz val="11"/>
      <color theme="1"/>
      <name val="Arial Narrow"/>
      <family val="2"/>
    </font>
    <font>
      <b/>
      <sz val="11"/>
      <name val="Arial Narrow"/>
      <family val="2"/>
    </font>
    <font>
      <sz val="11"/>
      <name val="Arial Narrow"/>
      <family val="2"/>
    </font>
    <font>
      <sz val="11"/>
      <color theme="1"/>
      <name val="Calibri"/>
      <family val="2"/>
      <scheme val="minor"/>
    </font>
    <font>
      <b/>
      <sz val="14"/>
      <color theme="1"/>
      <name val="Arial Narrow"/>
      <family val="2"/>
    </font>
    <font>
      <sz val="20"/>
      <name val="Arial Narrow"/>
      <family val="2"/>
    </font>
    <font>
      <b/>
      <sz val="9"/>
      <color theme="1"/>
      <name val="Arial Narrow"/>
      <family val="2"/>
    </font>
    <font>
      <b/>
      <sz val="9"/>
      <name val="Arial Narrow"/>
      <family val="2"/>
    </font>
    <font>
      <b/>
      <sz val="10"/>
      <color theme="1"/>
      <name val="Arial Narrow"/>
      <family val="2"/>
    </font>
    <font>
      <sz val="14"/>
      <color theme="1"/>
      <name val="Arial Narrow"/>
      <family val="2"/>
    </font>
    <font>
      <b/>
      <sz val="18"/>
      <color theme="1"/>
      <name val="Arial Narrow"/>
      <family val="2"/>
    </font>
    <font>
      <sz val="10"/>
      <name val="Arial"/>
      <family val="2"/>
    </font>
    <font>
      <sz val="12"/>
      <color theme="1"/>
      <name val="Arial Narrow"/>
      <family val="2"/>
    </font>
    <font>
      <b/>
      <sz val="8"/>
      <color theme="1"/>
      <name val="Arial Narrow"/>
      <family val="2"/>
    </font>
    <font>
      <sz val="12"/>
      <name val="Arial Narrow"/>
      <family val="2"/>
    </font>
    <font>
      <sz val="12"/>
      <color theme="1"/>
      <name val="Century Gothic"/>
      <family val="2"/>
    </font>
    <font>
      <b/>
      <sz val="12"/>
      <name val="Arial Narrow"/>
      <family val="2"/>
    </font>
    <font>
      <b/>
      <sz val="12"/>
      <color theme="1"/>
      <name val="Arial Narrow"/>
      <family val="2"/>
    </font>
    <font>
      <b/>
      <sz val="16"/>
      <name val="Arial Narrow"/>
      <family val="2"/>
    </font>
    <font>
      <b/>
      <sz val="16"/>
      <color theme="1"/>
      <name val="Arial Narrow"/>
      <family val="2"/>
    </font>
    <font>
      <b/>
      <sz val="14"/>
      <color theme="1"/>
      <name val="Century Gothic"/>
      <family val="2"/>
    </font>
    <font>
      <b/>
      <sz val="18"/>
      <color theme="1"/>
      <name val="Century Gothic"/>
      <family val="2"/>
    </font>
    <font>
      <sz val="14"/>
      <name val="Century Gothic"/>
      <family val="2"/>
    </font>
    <font>
      <sz val="11"/>
      <name val="Century Gothic"/>
      <family val="2"/>
    </font>
    <font>
      <sz val="11"/>
      <color theme="1"/>
      <name val="Century Gothic"/>
      <family val="2"/>
    </font>
    <font>
      <b/>
      <sz val="11"/>
      <name val="Century Gothic"/>
      <family val="2"/>
    </font>
    <font>
      <sz val="12"/>
      <name val="Century Gothic"/>
      <family val="2"/>
    </font>
    <font>
      <b/>
      <sz val="12"/>
      <color theme="1"/>
      <name val="Century Gothic"/>
      <family val="2"/>
    </font>
    <font>
      <b/>
      <sz val="12"/>
      <name val="Century Gothic"/>
      <family val="2"/>
    </font>
    <font>
      <sz val="14"/>
      <color theme="0" tint="-0.499984740745262"/>
      <name val="Century Gothic"/>
      <family val="2"/>
    </font>
    <font>
      <sz val="20"/>
      <name val="Century Gothic"/>
      <family val="2"/>
    </font>
    <font>
      <b/>
      <sz val="10"/>
      <color theme="1"/>
      <name val="Century Gothic"/>
      <family val="2"/>
    </font>
    <font>
      <b/>
      <sz val="9"/>
      <color theme="1"/>
      <name val="Century Gothic"/>
      <family val="2"/>
    </font>
    <font>
      <b/>
      <sz val="8"/>
      <color theme="1"/>
      <name val="Century Gothic"/>
      <family val="2"/>
    </font>
    <font>
      <b/>
      <sz val="9"/>
      <name val="Century Gothic"/>
      <family val="2"/>
    </font>
    <font>
      <sz val="16"/>
      <color theme="1"/>
      <name val="Century Gothic"/>
      <family val="2"/>
    </font>
    <font>
      <sz val="10"/>
      <color theme="1"/>
      <name val="Century Gothic"/>
      <family val="2"/>
    </font>
    <font>
      <sz val="14"/>
      <color theme="1"/>
      <name val="Century Gothic"/>
      <family val="2"/>
    </font>
    <font>
      <b/>
      <sz val="20"/>
      <name val="Century Gothic"/>
      <family val="2"/>
    </font>
    <font>
      <sz val="8"/>
      <color theme="1"/>
      <name val="Century Gothic"/>
      <family val="2"/>
    </font>
    <font>
      <sz val="10"/>
      <name val="Century Gothic"/>
      <family val="2"/>
    </font>
    <font>
      <b/>
      <sz val="11"/>
      <color theme="1"/>
      <name val="Century Gothic"/>
      <family val="2"/>
    </font>
    <font>
      <b/>
      <sz val="16"/>
      <color theme="1"/>
      <name val="Century Gothic"/>
      <family val="2"/>
    </font>
    <font>
      <sz val="11"/>
      <color theme="0" tint="-0.499984740745262"/>
      <name val="Century Gothic"/>
      <family val="2"/>
    </font>
    <font>
      <sz val="12"/>
      <color theme="0" tint="-0.499984740745262"/>
      <name val="Century Gothic"/>
      <family val="2"/>
    </font>
    <font>
      <sz val="11"/>
      <color rgb="FFFF0000"/>
      <name val="Century Gothic"/>
      <family val="2"/>
    </font>
    <font>
      <sz val="12"/>
      <color rgb="FFFF0000"/>
      <name val="Century Gothic"/>
      <family val="2"/>
    </font>
    <font>
      <b/>
      <sz val="16"/>
      <name val="Century Gothic"/>
      <family val="2"/>
    </font>
    <font>
      <sz val="9"/>
      <color theme="1"/>
      <name val="Century Gothic"/>
      <family val="2"/>
    </font>
    <font>
      <sz val="12"/>
      <color rgb="FF202124"/>
      <name val="Century Gothic"/>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D9D9D9"/>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09">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17" fillId="0" borderId="0"/>
    <xf numFmtId="0" fontId="9" fillId="0" borderId="0"/>
  </cellStyleXfs>
  <cellXfs count="234">
    <xf numFmtId="0" fontId="0" fillId="0" borderId="0" xfId="0"/>
    <xf numFmtId="0" fontId="5" fillId="0" borderId="0" xfId="0" applyFont="1" applyAlignment="1">
      <alignment horizontal="left" vertical="center"/>
    </xf>
    <xf numFmtId="0" fontId="5" fillId="0" borderId="0" xfId="0" applyFont="1" applyAlignment="1">
      <alignment horizontal="center" vertical="center"/>
    </xf>
    <xf numFmtId="0" fontId="7"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21" fillId="0" borderId="0" xfId="0" applyFont="1"/>
    <xf numFmtId="0" fontId="23" fillId="0" borderId="1" xfId="0" applyFont="1" applyBorder="1" applyAlignment="1">
      <alignment horizontal="center" vertical="center" wrapText="1"/>
    </xf>
    <xf numFmtId="0" fontId="25" fillId="0" borderId="1" xfId="0" applyFont="1" applyBorder="1" applyAlignment="1">
      <alignment horizontal="center" vertical="center"/>
    </xf>
    <xf numFmtId="0" fontId="20" fillId="0" borderId="1" xfId="0" quotePrefix="1"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6" fillId="6" borderId="1" xfId="0" applyFont="1" applyFill="1" applyBorder="1" applyAlignment="1">
      <alignment horizontal="center" vertical="center"/>
    </xf>
    <xf numFmtId="0" fontId="26" fillId="6" borderId="1" xfId="0" applyFont="1" applyFill="1" applyBorder="1" applyAlignment="1">
      <alignment horizontal="center"/>
    </xf>
    <xf numFmtId="0" fontId="28" fillId="0" borderId="1" xfId="0" applyFont="1" applyBorder="1" applyAlignment="1">
      <alignment horizontal="justify" vertical="top"/>
    </xf>
    <xf numFmtId="0" fontId="29"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textRotation="90" wrapText="1"/>
    </xf>
    <xf numFmtId="0" fontId="13" fillId="3" borderId="1" xfId="0" applyFont="1" applyFill="1" applyBorder="1" applyAlignment="1">
      <alignment horizontal="center" vertical="center" textRotation="90" wrapText="1"/>
    </xf>
    <xf numFmtId="0" fontId="14" fillId="4" borderId="1" xfId="0" applyFont="1" applyFill="1" applyBorder="1" applyAlignment="1">
      <alignment horizontal="center" vertical="center" textRotation="90" wrapText="1"/>
    </xf>
    <xf numFmtId="0" fontId="19" fillId="3" borderId="1" xfId="0" applyFont="1" applyFill="1" applyBorder="1" applyAlignment="1">
      <alignment horizontal="center" vertical="center" wrapText="1"/>
    </xf>
    <xf numFmtId="0" fontId="19" fillId="4" borderId="1" xfId="0" applyFont="1" applyFill="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2" borderId="1" xfId="0" applyFont="1" applyFill="1" applyBorder="1" applyAlignment="1">
      <alignment vertical="center" textRotation="90"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textRotation="90"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29" fillId="0" borderId="1" xfId="0" applyFont="1" applyBorder="1" applyAlignment="1">
      <alignment horizontal="left" vertical="center" wrapText="1"/>
    </xf>
    <xf numFmtId="0" fontId="31" fillId="0" borderId="1" xfId="0" applyFont="1" applyBorder="1" applyAlignment="1">
      <alignment horizontal="center" vertical="center" wrapText="1"/>
    </xf>
    <xf numFmtId="0" fontId="29" fillId="0" borderId="1" xfId="0" quotePrefix="1" applyFont="1" applyBorder="1" applyAlignment="1">
      <alignment horizontal="center" vertical="center" wrapText="1"/>
    </xf>
    <xf numFmtId="0" fontId="32" fillId="0" borderId="1" xfId="0" applyFont="1" applyBorder="1" applyAlignment="1">
      <alignment horizontal="left" vertical="center" wrapText="1"/>
    </xf>
    <xf numFmtId="0" fontId="2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2" fillId="0" borderId="1" xfId="0" quotePrefix="1" applyFont="1" applyBorder="1" applyAlignment="1">
      <alignment horizontal="center" vertical="center" wrapText="1"/>
    </xf>
    <xf numFmtId="0" fontId="32" fillId="0" borderId="1" xfId="0" applyFont="1" applyBorder="1" applyAlignment="1">
      <alignment horizontal="center" vertical="center" textRotation="90" wrapText="1"/>
    </xf>
    <xf numFmtId="0" fontId="34" fillId="0" borderId="1" xfId="0" quotePrefix="1" applyFont="1" applyBorder="1" applyAlignment="1">
      <alignment horizontal="center" vertical="center" wrapText="1"/>
    </xf>
    <xf numFmtId="0" fontId="30" fillId="0" borderId="0" xfId="0" applyFont="1" applyAlignment="1">
      <alignment horizontal="center" vertical="center"/>
    </xf>
    <xf numFmtId="0" fontId="39"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38" fillId="3" borderId="1" xfId="0" applyFont="1" applyFill="1" applyBorder="1" applyAlignment="1">
      <alignment horizontal="center" vertical="center" textRotation="90" wrapText="1"/>
    </xf>
    <xf numFmtId="0" fontId="38" fillId="5" borderId="1" xfId="0" applyFont="1" applyFill="1" applyBorder="1" applyAlignment="1">
      <alignment horizontal="center" vertical="center" textRotation="90" wrapText="1"/>
    </xf>
    <xf numFmtId="0" fontId="40" fillId="3" borderId="1" xfId="0" applyFont="1" applyFill="1" applyBorder="1" applyAlignment="1">
      <alignment horizontal="center" vertical="center" textRotation="90" wrapText="1"/>
    </xf>
    <xf numFmtId="0" fontId="37" fillId="4" borderId="1"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2" fillId="2" borderId="1" xfId="0" applyFont="1" applyFill="1" applyBorder="1" applyAlignment="1">
      <alignment horizontal="left" vertical="center" wrapText="1"/>
    </xf>
    <xf numFmtId="0" fontId="30" fillId="0" borderId="0" xfId="0" applyFont="1" applyAlignment="1">
      <alignment horizontal="left" vertical="center"/>
    </xf>
    <xf numFmtId="0" fontId="32" fillId="0" borderId="1" xfId="0" applyFont="1" applyBorder="1" applyAlignment="1">
      <alignment horizontal="justify" vertical="center" wrapText="1"/>
    </xf>
    <xf numFmtId="0" fontId="32" fillId="0" borderId="1" xfId="0" applyFont="1" applyBorder="1" applyAlignment="1">
      <alignment vertical="center" wrapText="1"/>
    </xf>
    <xf numFmtId="0" fontId="44" fillId="0" borderId="1" xfId="0" applyFont="1" applyBorder="1" applyAlignment="1">
      <alignment horizontal="center" vertical="center" wrapText="1"/>
    </xf>
    <xf numFmtId="0" fontId="21" fillId="0" borderId="1" xfId="0" applyFont="1" applyBorder="1" applyAlignment="1">
      <alignment horizontal="center" vertical="center"/>
    </xf>
    <xf numFmtId="0" fontId="30" fillId="0" borderId="1" xfId="0" applyFont="1" applyBorder="1" applyAlignment="1">
      <alignment vertical="center" wrapText="1"/>
    </xf>
    <xf numFmtId="0" fontId="21" fillId="0" borderId="0" xfId="0" applyFont="1" applyAlignment="1">
      <alignment horizontal="center" vertical="center"/>
    </xf>
    <xf numFmtId="0" fontId="30" fillId="0" borderId="1" xfId="0" applyFont="1" applyBorder="1" applyAlignment="1">
      <alignment horizontal="center" vertical="center" wrapText="1"/>
    </xf>
    <xf numFmtId="0" fontId="33" fillId="3" borderId="1" xfId="0" applyFont="1" applyFill="1" applyBorder="1" applyAlignment="1">
      <alignment horizontal="center" vertical="center" textRotation="90" wrapText="1"/>
    </xf>
    <xf numFmtId="0" fontId="42" fillId="0" borderId="0" xfId="0" applyFont="1"/>
    <xf numFmtId="0" fontId="42" fillId="4" borderId="0" xfId="0" applyFont="1" applyFill="1"/>
    <xf numFmtId="0" fontId="42" fillId="2" borderId="0" xfId="0" applyFont="1" applyFill="1" applyAlignment="1">
      <alignment horizontal="left" vertical="center"/>
    </xf>
    <xf numFmtId="0" fontId="33" fillId="5" borderId="1" xfId="0" applyFont="1" applyFill="1" applyBorder="1" applyAlignment="1">
      <alignment horizontal="center" vertical="center" textRotation="90" wrapText="1"/>
    </xf>
    <xf numFmtId="0" fontId="45" fillId="0" borderId="0" xfId="0" applyFont="1" applyAlignment="1">
      <alignment horizontal="left" vertical="center"/>
    </xf>
    <xf numFmtId="0" fontId="46" fillId="0" borderId="1" xfId="0" applyFont="1" applyBorder="1" applyAlignment="1">
      <alignment horizontal="justify" vertical="top" wrapText="1"/>
    </xf>
    <xf numFmtId="0" fontId="46" fillId="0" borderId="1" xfId="0" quotePrefix="1" applyFont="1" applyBorder="1" applyAlignment="1">
      <alignment horizontal="center" vertical="center" wrapText="1"/>
    </xf>
    <xf numFmtId="0" fontId="47" fillId="3" borderId="1" xfId="0" applyFont="1" applyFill="1" applyBorder="1" applyAlignment="1">
      <alignment horizontal="center" vertical="center" wrapText="1"/>
    </xf>
    <xf numFmtId="0" fontId="30" fillId="0" borderId="1" xfId="0" applyFont="1" applyBorder="1" applyAlignment="1">
      <alignment horizontal="justify" vertical="top" wrapText="1"/>
    </xf>
    <xf numFmtId="0" fontId="5" fillId="0" borderId="1" xfId="0" applyFont="1" applyBorder="1" applyAlignment="1">
      <alignment vertical="center" wrapText="1"/>
    </xf>
    <xf numFmtId="0" fontId="24" fillId="0" borderId="1" xfId="0" applyFont="1" applyBorder="1" applyAlignment="1">
      <alignment vertical="center" wrapText="1"/>
    </xf>
    <xf numFmtId="0" fontId="33" fillId="2" borderId="1" xfId="0" applyFont="1" applyFill="1" applyBorder="1" applyAlignment="1">
      <alignment vertical="center" textRotation="90" wrapText="1"/>
    </xf>
    <xf numFmtId="0" fontId="33" fillId="0" borderId="0" xfId="0" applyFont="1" applyAlignment="1">
      <alignment horizontal="center" vertical="center"/>
    </xf>
    <xf numFmtId="0" fontId="33" fillId="0" borderId="1" xfId="0" applyFont="1" applyBorder="1" applyAlignment="1">
      <alignment horizontal="center" vertical="center" textRotation="90" wrapText="1"/>
    </xf>
    <xf numFmtId="0" fontId="29" fillId="0" borderId="1" xfId="0" applyFont="1" applyBorder="1" applyAlignment="1">
      <alignment horizontal="justify" vertical="top" wrapText="1"/>
    </xf>
    <xf numFmtId="0" fontId="33" fillId="2" borderId="1" xfId="0" applyFont="1" applyFill="1" applyBorder="1" applyAlignment="1">
      <alignment horizontal="center" vertical="center" textRotation="90" wrapText="1"/>
    </xf>
    <xf numFmtId="0" fontId="33" fillId="0" borderId="1" xfId="0" applyFont="1" applyBorder="1" applyAlignment="1">
      <alignment horizontal="center" vertical="center" wrapText="1"/>
    </xf>
    <xf numFmtId="0" fontId="30" fillId="0" borderId="1" xfId="0" applyFont="1" applyBorder="1" applyAlignment="1">
      <alignment horizontal="center" vertical="center"/>
    </xf>
    <xf numFmtId="0" fontId="29" fillId="2" borderId="1" xfId="0" applyFont="1" applyFill="1" applyBorder="1" applyAlignment="1">
      <alignment horizontal="left" vertical="center" wrapText="1"/>
    </xf>
    <xf numFmtId="0" fontId="33" fillId="0" borderId="1" xfId="0" applyFont="1" applyBorder="1" applyAlignment="1">
      <alignment vertical="center" textRotation="90" wrapText="1"/>
    </xf>
    <xf numFmtId="0" fontId="31" fillId="0" borderId="1" xfId="0" quotePrefix="1" applyFont="1" applyBorder="1" applyAlignment="1">
      <alignment horizontal="center" vertical="center" wrapText="1"/>
    </xf>
    <xf numFmtId="0" fontId="48" fillId="0" borderId="1" xfId="0" applyFont="1" applyBorder="1" applyAlignment="1">
      <alignment horizontal="center" vertical="center"/>
    </xf>
    <xf numFmtId="0" fontId="47" fillId="5" borderId="1" xfId="0" applyFont="1" applyFill="1" applyBorder="1" applyAlignment="1">
      <alignment horizontal="center" vertical="center" wrapText="1"/>
    </xf>
    <xf numFmtId="0" fontId="47" fillId="3" borderId="1" xfId="0" applyFont="1" applyFill="1" applyBorder="1" applyAlignment="1">
      <alignment horizontal="center" vertical="center" textRotation="90" wrapText="1"/>
    </xf>
    <xf numFmtId="0" fontId="47" fillId="5" borderId="1" xfId="0" applyFont="1" applyFill="1" applyBorder="1" applyAlignment="1">
      <alignment horizontal="center" vertical="center" textRotation="90" wrapText="1"/>
    </xf>
    <xf numFmtId="0" fontId="31" fillId="3" borderId="1" xfId="0" applyFont="1" applyFill="1" applyBorder="1" applyAlignment="1">
      <alignment horizontal="center" vertical="center" textRotation="90" wrapText="1"/>
    </xf>
    <xf numFmtId="0" fontId="47" fillId="4" borderId="1" xfId="0" applyFont="1" applyFill="1" applyBorder="1" applyAlignment="1">
      <alignment horizontal="center" vertical="center" textRotation="90" wrapText="1"/>
    </xf>
    <xf numFmtId="0" fontId="47" fillId="0" borderId="1" xfId="0" applyFont="1" applyBorder="1" applyAlignment="1">
      <alignment horizontal="center" vertical="center" wrapText="1"/>
    </xf>
    <xf numFmtId="0" fontId="29" fillId="0" borderId="1" xfId="0" applyFont="1" applyBorder="1" applyAlignment="1">
      <alignment horizontal="center" vertical="center" textRotation="90" wrapText="1"/>
    </xf>
    <xf numFmtId="0" fontId="32" fillId="0" borderId="1" xfId="0" applyFont="1" applyBorder="1" applyAlignment="1">
      <alignment horizontal="justify" vertical="top" wrapText="1"/>
    </xf>
    <xf numFmtId="0" fontId="32" fillId="0" borderId="1" xfId="0" applyFont="1" applyBorder="1" applyAlignment="1">
      <alignment vertical="top" wrapText="1"/>
    </xf>
    <xf numFmtId="0" fontId="42" fillId="2" borderId="1" xfId="0" applyFont="1" applyFill="1" applyBorder="1" applyAlignment="1">
      <alignment vertical="center" textRotation="90" wrapText="1"/>
    </xf>
    <xf numFmtId="0" fontId="43" fillId="0" borderId="1" xfId="0" applyFont="1" applyBorder="1" applyAlignment="1">
      <alignment horizontal="center" vertical="center" textRotation="90" wrapText="1"/>
    </xf>
    <xf numFmtId="0" fontId="52" fillId="0" borderId="1" xfId="0" quotePrefix="1" applyFont="1" applyBorder="1" applyAlignment="1">
      <alignment horizontal="center" vertical="center" wrapText="1"/>
    </xf>
    <xf numFmtId="0" fontId="33" fillId="0" borderId="1" xfId="0" applyFont="1" applyBorder="1" applyAlignment="1">
      <alignment horizontal="center" vertical="center" textRotation="90" wrapText="1"/>
    </xf>
    <xf numFmtId="0" fontId="33" fillId="0" borderId="3" xfId="0" applyFont="1" applyBorder="1" applyAlignment="1">
      <alignment horizontal="center" vertical="center" textRotation="90"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2" fillId="0" borderId="3" xfId="0" applyFont="1" applyBorder="1" applyAlignment="1">
      <alignment horizontal="justify" vertical="top" wrapText="1"/>
    </xf>
    <xf numFmtId="0" fontId="47" fillId="0" borderId="1" xfId="0" applyFont="1" applyBorder="1" applyAlignment="1">
      <alignment horizontal="center" vertical="center" textRotation="90" wrapText="1"/>
    </xf>
    <xf numFmtId="0" fontId="21" fillId="0" borderId="1" xfId="0" applyFont="1" applyBorder="1" applyAlignment="1">
      <alignment horizontal="center" vertical="center"/>
    </xf>
    <xf numFmtId="0" fontId="33" fillId="2" borderId="3" xfId="0" applyFont="1" applyFill="1" applyBorder="1" applyAlignment="1">
      <alignment horizontal="center" vertical="center" textRotation="90" wrapText="1"/>
    </xf>
    <xf numFmtId="0" fontId="21" fillId="0" borderId="1" xfId="0" applyFont="1" applyBorder="1" applyAlignment="1">
      <alignment horizontal="center" vertical="center" wrapText="1"/>
    </xf>
    <xf numFmtId="0" fontId="30" fillId="0" borderId="1" xfId="0" applyFont="1" applyBorder="1" applyAlignment="1">
      <alignment horizontal="center" vertical="center" textRotation="90" wrapText="1"/>
    </xf>
    <xf numFmtId="0" fontId="5" fillId="0" borderId="1" xfId="0" applyFont="1" applyBorder="1" applyAlignment="1">
      <alignment horizontal="center" vertical="center" wrapText="1"/>
    </xf>
    <xf numFmtId="0" fontId="51" fillId="0" borderId="0" xfId="0" applyFont="1" applyAlignment="1">
      <alignment horizontal="center" vertical="center"/>
    </xf>
    <xf numFmtId="0" fontId="32" fillId="0" borderId="3" xfId="0" applyFont="1" applyBorder="1" applyAlignment="1">
      <alignment vertical="center" wrapText="1"/>
    </xf>
    <xf numFmtId="0" fontId="32" fillId="0" borderId="2" xfId="0" applyFont="1" applyBorder="1" applyAlignment="1">
      <alignment vertical="center" wrapText="1"/>
    </xf>
    <xf numFmtId="0" fontId="21" fillId="0" borderId="0" xfId="0" applyFont="1" applyAlignment="1">
      <alignment horizontal="center" vertical="center" wrapText="1"/>
    </xf>
    <xf numFmtId="0" fontId="32" fillId="0" borderId="3" xfId="0" quotePrefix="1"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vertical="top" wrapText="1"/>
    </xf>
    <xf numFmtId="0" fontId="21" fillId="0" borderId="1" xfId="0" quotePrefix="1"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30" fillId="0" borderId="1" xfId="0" quotePrefix="1" applyFont="1" applyBorder="1" applyAlignment="1">
      <alignment horizontal="center" vertical="center" wrapText="1"/>
    </xf>
    <xf numFmtId="0" fontId="21" fillId="0" borderId="1" xfId="0" applyFont="1" applyBorder="1" applyAlignment="1">
      <alignment horizontal="center" vertical="center" textRotation="90" wrapText="1"/>
    </xf>
    <xf numFmtId="0" fontId="42" fillId="0" borderId="1" xfId="0" applyFont="1" applyBorder="1" applyAlignment="1">
      <alignment horizontal="left" vertical="center" wrapText="1"/>
    </xf>
    <xf numFmtId="0" fontId="21" fillId="0" borderId="1" xfId="0" applyFont="1" applyBorder="1" applyAlignment="1">
      <alignment vertical="center" wrapText="1"/>
    </xf>
    <xf numFmtId="0" fontId="7" fillId="0" borderId="1" xfId="0" applyFont="1" applyBorder="1" applyAlignment="1">
      <alignment horizontal="center" vertical="center" textRotation="90"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textRotation="90" wrapText="1"/>
    </xf>
    <xf numFmtId="0" fontId="6"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textRotation="90" wrapText="1"/>
    </xf>
    <xf numFmtId="0" fontId="28" fillId="0" borderId="1" xfId="0" applyFont="1" applyBorder="1" applyAlignment="1">
      <alignment horizontal="center" vertical="center"/>
    </xf>
    <xf numFmtId="0" fontId="43" fillId="0" borderId="1" xfId="0" applyFont="1" applyBorder="1" applyAlignment="1">
      <alignment horizontal="center" vertical="center"/>
    </xf>
    <xf numFmtId="0" fontId="30" fillId="0" borderId="1" xfId="0" applyFont="1" applyBorder="1" applyAlignment="1">
      <alignment horizontal="left" vertical="center" wrapText="1"/>
    </xf>
    <xf numFmtId="0" fontId="42" fillId="0" borderId="1" xfId="0" applyFont="1" applyBorder="1" applyAlignment="1">
      <alignment horizontal="center" vertical="center" wrapText="1"/>
    </xf>
    <xf numFmtId="0" fontId="21" fillId="0" borderId="1" xfId="0" quotePrefix="1" applyFont="1" applyBorder="1" applyAlignment="1">
      <alignment vertical="center" wrapText="1"/>
    </xf>
    <xf numFmtId="0" fontId="46" fillId="0" borderId="1" xfId="0" applyFont="1" applyBorder="1" applyAlignment="1">
      <alignment horizontal="center" vertical="center" wrapText="1"/>
    </xf>
    <xf numFmtId="0" fontId="42" fillId="0" borderId="1" xfId="0" quotePrefix="1" applyFont="1" applyBorder="1" applyAlignment="1">
      <alignment horizontal="center" vertical="center"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21" fillId="0" borderId="2" xfId="0" applyFont="1" applyBorder="1" applyAlignment="1">
      <alignment horizontal="justify" vertical="top" wrapText="1"/>
    </xf>
    <xf numFmtId="0" fontId="31" fillId="0" borderId="1" xfId="0" applyFont="1" applyBorder="1" applyAlignment="1">
      <alignment horizontal="center" vertical="center" textRotation="90" wrapText="1"/>
    </xf>
    <xf numFmtId="0" fontId="5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50"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5" fillId="2" borderId="1" xfId="0" applyFont="1" applyFill="1" applyBorder="1" applyAlignment="1">
      <alignment horizontal="center" vertical="center"/>
    </xf>
    <xf numFmtId="0" fontId="47" fillId="3" borderId="1" xfId="0" applyFont="1" applyFill="1" applyBorder="1" applyAlignment="1">
      <alignment horizontal="center" vertical="center" textRotation="90" wrapText="1"/>
    </xf>
    <xf numFmtId="0" fontId="37" fillId="3" borderId="1" xfId="0" applyFont="1" applyFill="1" applyBorder="1" applyAlignment="1">
      <alignment horizontal="center" vertical="center" textRotation="90" wrapText="1"/>
    </xf>
    <xf numFmtId="0" fontId="47"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 xfId="0" applyFont="1" applyFill="1" applyBorder="1" applyAlignment="1">
      <alignment horizontal="center" vertical="center" textRotation="90" wrapText="1"/>
    </xf>
    <xf numFmtId="0" fontId="37" fillId="3" borderId="1" xfId="0" applyFont="1" applyFill="1" applyBorder="1" applyAlignment="1">
      <alignment horizontal="center" vertical="center" wrapText="1"/>
    </xf>
    <xf numFmtId="0" fontId="38" fillId="3" borderId="1" xfId="0" applyFont="1" applyFill="1" applyBorder="1" applyAlignment="1">
      <alignment horizontal="center" vertical="center" textRotation="90"/>
    </xf>
    <xf numFmtId="0" fontId="33" fillId="0" borderId="1" xfId="0" applyFont="1" applyBorder="1" applyAlignment="1">
      <alignment horizontal="center" vertical="center" textRotation="90" wrapText="1"/>
    </xf>
    <xf numFmtId="0" fontId="33" fillId="2" borderId="1" xfId="0" applyFont="1" applyFill="1" applyBorder="1" applyAlignment="1">
      <alignment horizontal="center" vertical="center" textRotation="90" wrapText="1"/>
    </xf>
    <xf numFmtId="0" fontId="30" fillId="0" borderId="1" xfId="0" applyFont="1" applyBorder="1" applyAlignment="1">
      <alignment horizontal="center" vertical="center"/>
    </xf>
    <xf numFmtId="0" fontId="3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justify" vertical="top" wrapText="1"/>
    </xf>
    <xf numFmtId="0" fontId="30"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33" fillId="0" borderId="3" xfId="0" applyFont="1" applyBorder="1" applyAlignment="1">
      <alignment horizontal="center" vertical="center" textRotation="90" wrapText="1"/>
    </xf>
    <xf numFmtId="0" fontId="33" fillId="0" borderId="4" xfId="0" applyFont="1" applyBorder="1" applyAlignment="1">
      <alignment horizontal="center" vertical="center" textRotation="90" wrapText="1"/>
    </xf>
    <xf numFmtId="0" fontId="33" fillId="0" borderId="2" xfId="0" applyFont="1" applyBorder="1" applyAlignment="1">
      <alignment horizontal="center" vertical="center" textRotation="90"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1" xfId="0" quotePrefix="1" applyFont="1" applyBorder="1" applyAlignment="1">
      <alignment horizontal="center" vertical="top"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xf>
    <xf numFmtId="0" fontId="49" fillId="0" borderId="1" xfId="0" applyFont="1" applyBorder="1" applyAlignment="1">
      <alignment horizontal="center" vertical="center"/>
    </xf>
    <xf numFmtId="0" fontId="47" fillId="0" borderId="3" xfId="0" applyFont="1" applyBorder="1" applyAlignment="1">
      <alignment horizontal="center" vertical="center" textRotation="90" wrapText="1"/>
    </xf>
    <xf numFmtId="0" fontId="47" fillId="0" borderId="4"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47" fillId="0" borderId="1" xfId="0" applyFont="1" applyBorder="1" applyAlignment="1">
      <alignment horizontal="center" vertical="center" textRotation="90"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53" fillId="0" borderId="1" xfId="0" applyFont="1" applyBorder="1" applyAlignment="1">
      <alignment horizontal="center" vertical="center"/>
    </xf>
    <xf numFmtId="0" fontId="49" fillId="2" borderId="1" xfId="0" applyFont="1" applyFill="1" applyBorder="1" applyAlignment="1">
      <alignment horizontal="center" vertical="center"/>
    </xf>
    <xf numFmtId="0" fontId="47" fillId="3" borderId="1" xfId="0" applyFont="1" applyFill="1" applyBorder="1" applyAlignment="1">
      <alignment horizontal="center" vertical="center" textRotation="90"/>
    </xf>
    <xf numFmtId="0" fontId="30" fillId="0" borderId="1" xfId="0" applyFont="1" applyBorder="1" applyAlignment="1">
      <alignment horizontal="center" vertical="center" textRotation="90" wrapText="1"/>
    </xf>
    <xf numFmtId="0" fontId="30" fillId="2" borderId="1" xfId="0" applyFont="1" applyFill="1" applyBorder="1" applyAlignment="1">
      <alignment horizontal="center" vertical="center" textRotation="90" wrapText="1"/>
    </xf>
    <xf numFmtId="0" fontId="27" fillId="0" borderId="1" xfId="0" applyFont="1" applyBorder="1" applyAlignment="1">
      <alignment horizontal="center" vertical="center" textRotation="90" wrapText="1"/>
    </xf>
    <xf numFmtId="0" fontId="35" fillId="0" borderId="1" xfId="0" applyFont="1" applyBorder="1" applyAlignment="1">
      <alignment horizontal="center" vertical="center"/>
    </xf>
    <xf numFmtId="0" fontId="48" fillId="0" borderId="1" xfId="0" applyFont="1" applyBorder="1" applyAlignment="1">
      <alignment horizontal="center" vertical="center" textRotation="90" wrapText="1"/>
    </xf>
    <xf numFmtId="0" fontId="41" fillId="2" borderId="1" xfId="0" applyFont="1" applyFill="1" applyBorder="1" applyAlignment="1">
      <alignment horizontal="center" vertical="center" textRotation="90" wrapText="1"/>
    </xf>
    <xf numFmtId="0" fontId="32" fillId="0" borderId="4" xfId="0" applyFont="1" applyBorder="1" applyAlignment="1">
      <alignment horizontal="center" vertical="center" wrapText="1"/>
    </xf>
    <xf numFmtId="0" fontId="48" fillId="0" borderId="3" xfId="0" applyFont="1" applyBorder="1" applyAlignment="1">
      <alignment horizontal="center" vertical="center" textRotation="90" wrapText="1"/>
    </xf>
    <xf numFmtId="0" fontId="48" fillId="0" borderId="4" xfId="0" applyFont="1" applyBorder="1" applyAlignment="1">
      <alignment horizontal="center" vertical="center" textRotation="90" wrapText="1"/>
    </xf>
    <xf numFmtId="0" fontId="48" fillId="0" borderId="2" xfId="0" applyFont="1" applyBorder="1" applyAlignment="1">
      <alignment horizontal="center" vertical="center" textRotation="90" wrapText="1"/>
    </xf>
    <xf numFmtId="0" fontId="32" fillId="0" borderId="1" xfId="0" applyFont="1" applyBorder="1" applyAlignment="1">
      <alignment horizontal="justify" vertical="top" wrapText="1"/>
    </xf>
    <xf numFmtId="0" fontId="48" fillId="2" borderId="1" xfId="0" applyFont="1" applyFill="1" applyBorder="1" applyAlignment="1">
      <alignment horizontal="center" vertical="center" textRotation="90" wrapText="1"/>
    </xf>
    <xf numFmtId="0" fontId="32" fillId="0" borderId="3" xfId="0" quotePrefix="1" applyFont="1" applyBorder="1" applyAlignment="1">
      <alignment horizontal="justify" vertical="top" wrapText="1"/>
    </xf>
    <xf numFmtId="0" fontId="32" fillId="0" borderId="2" xfId="0" quotePrefix="1" applyFont="1" applyBorder="1" applyAlignment="1">
      <alignment horizontal="justify" vertical="top" wrapText="1"/>
    </xf>
    <xf numFmtId="0" fontId="15" fillId="2" borderId="1" xfId="0" applyFont="1" applyFill="1" applyBorder="1" applyAlignment="1">
      <alignment horizontal="center" vertical="center" textRotation="90"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2" fillId="3" borderId="1" xfId="0" applyFont="1" applyFill="1" applyBorder="1" applyAlignment="1">
      <alignment horizontal="center" vertical="center" textRotation="90"/>
    </xf>
    <xf numFmtId="0" fontId="16" fillId="0" borderId="1" xfId="0"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4" fillId="2" borderId="1" xfId="0" applyFont="1" applyFill="1" applyBorder="1" applyAlignment="1">
      <alignment horizontal="center" vertical="center"/>
    </xf>
    <xf numFmtId="0" fontId="14" fillId="3" borderId="1" xfId="0" applyFont="1" applyFill="1" applyBorder="1" applyAlignment="1">
      <alignment horizontal="center" vertical="center" textRotation="90"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textRotation="90" wrapText="1"/>
    </xf>
    <xf numFmtId="0" fontId="14" fillId="3" borderId="1" xfId="0" applyFont="1" applyFill="1" applyBorder="1" applyAlignment="1">
      <alignment horizontal="center" vertical="center" wrapText="1"/>
    </xf>
    <xf numFmtId="0" fontId="27" fillId="0" borderId="1" xfId="0" applyFont="1" applyBorder="1" applyAlignment="1">
      <alignment horizontal="center"/>
    </xf>
    <xf numFmtId="0" fontId="26" fillId="6" borderId="1" xfId="0" applyFont="1" applyFill="1" applyBorder="1" applyAlignment="1">
      <alignment horizontal="center" vertical="center"/>
    </xf>
    <xf numFmtId="0" fontId="26" fillId="6" borderId="1" xfId="0" applyFont="1" applyFill="1" applyBorder="1" applyAlignment="1">
      <alignment horizontal="center"/>
    </xf>
    <xf numFmtId="0" fontId="28" fillId="0" borderId="1" xfId="0" applyFont="1" applyBorder="1" applyAlignment="1">
      <alignment horizontal="justify" vertical="top"/>
    </xf>
    <xf numFmtId="0" fontId="28" fillId="0" borderId="1" xfId="0" applyFont="1" applyBorder="1" applyAlignment="1">
      <alignment horizontal="justify" vertical="top" wrapText="1"/>
    </xf>
    <xf numFmtId="0" fontId="2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textRotation="90" wrapText="1"/>
    </xf>
    <xf numFmtId="0" fontId="21" fillId="0" borderId="1" xfId="0" quotePrefix="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52" fillId="0" borderId="1" xfId="0" quotePrefix="1" applyFont="1" applyFill="1" applyBorder="1" applyAlignment="1">
      <alignment horizontal="center" vertical="center" wrapText="1"/>
    </xf>
    <xf numFmtId="0" fontId="21" fillId="0" borderId="1" xfId="0" applyFont="1" applyFill="1" applyBorder="1" applyAlignment="1">
      <alignment horizontal="center" vertical="center" textRotation="90" wrapText="1"/>
    </xf>
    <xf numFmtId="0" fontId="21"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2" fillId="0" borderId="1" xfId="0" quotePrefix="1" applyFont="1" applyFill="1" applyBorder="1" applyAlignment="1">
      <alignment horizontal="center" vertical="center" wrapText="1"/>
    </xf>
    <xf numFmtId="0" fontId="55" fillId="0" borderId="0" xfId="0" applyFont="1" applyFill="1" applyAlignment="1">
      <alignment wrapText="1"/>
    </xf>
    <xf numFmtId="0" fontId="34" fillId="0" borderId="1" xfId="0" quotePrefix="1" applyFont="1" applyFill="1" applyBorder="1" applyAlignment="1">
      <alignment horizontal="center" vertical="center" wrapText="1"/>
    </xf>
    <xf numFmtId="0" fontId="42" fillId="0" borderId="1" xfId="0" applyFont="1" applyFill="1" applyBorder="1" applyAlignment="1">
      <alignment horizontal="center" vertical="center" wrapText="1"/>
    </xf>
  </cellXfs>
  <cellStyles count="109">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Normal" xfId="0" builtinId="0"/>
    <cellStyle name="Normal 2" xfId="1" xr:uid="{00000000-0005-0000-0000-000069000000}"/>
    <cellStyle name="Normal 2 2" xfId="107" xr:uid="{00000000-0005-0000-0000-00006A000000}"/>
    <cellStyle name="Normal 2 3 3 2 3 3" xfId="108" xr:uid="{00000000-0005-0000-0000-00006B000000}"/>
    <cellStyle name="Normal 3" xfId="106" xr:uid="{00000000-0005-0000-0000-00006C000000}"/>
  </cellStyles>
  <dxfs count="424">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mruColors>
      <color rgb="FF71FB25"/>
      <color rgb="FF93CDDD"/>
      <color rgb="FF0BBE02"/>
      <color rgb="FF0066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683138</xdr:colOff>
      <xdr:row>2</xdr:row>
      <xdr:rowOff>83028</xdr:rowOff>
    </xdr:from>
    <xdr:to>
      <xdr:col>4</xdr:col>
      <xdr:colOff>136053</xdr:colOff>
      <xdr:row>4</xdr:row>
      <xdr:rowOff>246530</xdr:rowOff>
    </xdr:to>
    <xdr:pic>
      <xdr:nvPicPr>
        <xdr:cNvPr id="2" name="Picture 2033" descr="cont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03" y="531263"/>
          <a:ext cx="842444" cy="925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432707</xdr:colOff>
      <xdr:row>2</xdr:row>
      <xdr:rowOff>125186</xdr:rowOff>
    </xdr:from>
    <xdr:to>
      <xdr:col>34</xdr:col>
      <xdr:colOff>718457</xdr:colOff>
      <xdr:row>4</xdr:row>
      <xdr:rowOff>290946</xdr:rowOff>
    </xdr:to>
    <xdr:pic>
      <xdr:nvPicPr>
        <xdr:cNvPr id="3" name="Picture 4" descr="Logo-ARP">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188" t="4918" r="7780" b="4918"/>
        <a:stretch>
          <a:fillRect/>
        </a:stretch>
      </xdr:blipFill>
      <xdr:spPr bwMode="auto">
        <a:xfrm>
          <a:off x="32131907" y="563336"/>
          <a:ext cx="1009650" cy="9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899102</xdr:colOff>
      <xdr:row>1</xdr:row>
      <xdr:rowOff>57153</xdr:rowOff>
    </xdr:from>
    <xdr:to>
      <xdr:col>3</xdr:col>
      <xdr:colOff>865909</xdr:colOff>
      <xdr:row>3</xdr:row>
      <xdr:rowOff>314327</xdr:rowOff>
    </xdr:to>
    <xdr:pic>
      <xdr:nvPicPr>
        <xdr:cNvPr id="2" name="Picture 2033" descr="cont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02" y="282289"/>
          <a:ext cx="88467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478848</xdr:colOff>
      <xdr:row>1</xdr:row>
      <xdr:rowOff>120361</xdr:rowOff>
    </xdr:from>
    <xdr:to>
      <xdr:col>34</xdr:col>
      <xdr:colOff>1550473</xdr:colOff>
      <xdr:row>3</xdr:row>
      <xdr:rowOff>338076</xdr:rowOff>
    </xdr:to>
    <xdr:pic>
      <xdr:nvPicPr>
        <xdr:cNvPr id="4" name="Picture 4" descr="Logo-AR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188" t="4918" r="7780" b="4918"/>
        <a:stretch>
          <a:fillRect/>
        </a:stretch>
      </xdr:blipFill>
      <xdr:spPr bwMode="auto">
        <a:xfrm>
          <a:off x="34942030" y="345497"/>
          <a:ext cx="1071625" cy="97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741507</xdr:colOff>
      <xdr:row>1</xdr:row>
      <xdr:rowOff>73027</xdr:rowOff>
    </xdr:from>
    <xdr:to>
      <xdr:col>4</xdr:col>
      <xdr:colOff>79356</xdr:colOff>
      <xdr:row>3</xdr:row>
      <xdr:rowOff>330201</xdr:rowOff>
    </xdr:to>
    <xdr:pic>
      <xdr:nvPicPr>
        <xdr:cNvPr id="2" name="Picture 2033" descr="cont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9257" y="295277"/>
          <a:ext cx="830099"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433387</xdr:colOff>
      <xdr:row>1</xdr:row>
      <xdr:rowOff>109538</xdr:rowOff>
    </xdr:from>
    <xdr:to>
      <xdr:col>34</xdr:col>
      <xdr:colOff>1515836</xdr:colOff>
      <xdr:row>3</xdr:row>
      <xdr:rowOff>327253</xdr:rowOff>
    </xdr:to>
    <xdr:pic>
      <xdr:nvPicPr>
        <xdr:cNvPr id="4" name="Picture 4" descr="Logo-ARP">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188" t="4918" r="7780" b="4918"/>
        <a:stretch>
          <a:fillRect/>
        </a:stretch>
      </xdr:blipFill>
      <xdr:spPr bwMode="auto">
        <a:xfrm>
          <a:off x="34651950" y="323851"/>
          <a:ext cx="1082449" cy="97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741507</xdr:colOff>
      <xdr:row>1</xdr:row>
      <xdr:rowOff>73027</xdr:rowOff>
    </xdr:from>
    <xdr:to>
      <xdr:col>4</xdr:col>
      <xdr:colOff>79356</xdr:colOff>
      <xdr:row>3</xdr:row>
      <xdr:rowOff>330201</xdr:rowOff>
    </xdr:to>
    <xdr:pic>
      <xdr:nvPicPr>
        <xdr:cNvPr id="2" name="Picture 2033" descr="cont2">
          <a:extLst>
            <a:ext uri="{FF2B5EF4-FFF2-40B4-BE49-F238E27FC236}">
              <a16:creationId xmlns:a16="http://schemas.microsoft.com/office/drawing/2014/main" id="{CA945442-A7CD-46CF-9200-68AD9F29A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7807" y="282577"/>
          <a:ext cx="766599"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433387</xdr:colOff>
      <xdr:row>1</xdr:row>
      <xdr:rowOff>109538</xdr:rowOff>
    </xdr:from>
    <xdr:to>
      <xdr:col>34</xdr:col>
      <xdr:colOff>1515836</xdr:colOff>
      <xdr:row>3</xdr:row>
      <xdr:rowOff>327253</xdr:rowOff>
    </xdr:to>
    <xdr:pic>
      <xdr:nvPicPr>
        <xdr:cNvPr id="3" name="Picture 4" descr="Logo-ARP">
          <a:extLst>
            <a:ext uri="{FF2B5EF4-FFF2-40B4-BE49-F238E27FC236}">
              <a16:creationId xmlns:a16="http://schemas.microsoft.com/office/drawing/2014/main" id="{6D76958C-4069-465A-A9B7-F905905095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188" t="4918" r="7780" b="4918"/>
        <a:stretch>
          <a:fillRect/>
        </a:stretch>
      </xdr:blipFill>
      <xdr:spPr bwMode="auto">
        <a:xfrm>
          <a:off x="29208412" y="319088"/>
          <a:ext cx="1082449" cy="97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561694</xdr:colOff>
      <xdr:row>1</xdr:row>
      <xdr:rowOff>73348</xdr:rowOff>
    </xdr:from>
    <xdr:to>
      <xdr:col>4</xdr:col>
      <xdr:colOff>142875</xdr:colOff>
      <xdr:row>3</xdr:row>
      <xdr:rowOff>330522</xdr:rowOff>
    </xdr:to>
    <xdr:pic>
      <xdr:nvPicPr>
        <xdr:cNvPr id="5" name="Picture 2033" descr="cont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512" y="298484"/>
          <a:ext cx="897363"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163933</xdr:colOff>
      <xdr:row>1</xdr:row>
      <xdr:rowOff>64110</xdr:rowOff>
    </xdr:from>
    <xdr:to>
      <xdr:col>34</xdr:col>
      <xdr:colOff>508136</xdr:colOff>
      <xdr:row>3</xdr:row>
      <xdr:rowOff>281825</xdr:rowOff>
    </xdr:to>
    <xdr:pic>
      <xdr:nvPicPr>
        <xdr:cNvPr id="6" name="Picture 4" descr="Logo-ARP">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188" t="4918" r="7780" b="4918"/>
        <a:stretch>
          <a:fillRect/>
        </a:stretch>
      </xdr:blipFill>
      <xdr:spPr bwMode="auto">
        <a:xfrm>
          <a:off x="35073058" y="283185"/>
          <a:ext cx="1068103" cy="97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566695</xdr:colOff>
      <xdr:row>2</xdr:row>
      <xdr:rowOff>63875</xdr:rowOff>
    </xdr:from>
    <xdr:to>
      <xdr:col>4</xdr:col>
      <xdr:colOff>161006</xdr:colOff>
      <xdr:row>4</xdr:row>
      <xdr:rowOff>321049</xdr:rowOff>
    </xdr:to>
    <xdr:pic>
      <xdr:nvPicPr>
        <xdr:cNvPr id="2" name="Picture 2033" descr="cont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3831" y="496830"/>
          <a:ext cx="841220"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159809</xdr:colOff>
      <xdr:row>2</xdr:row>
      <xdr:rowOff>97971</xdr:rowOff>
    </xdr:from>
    <xdr:to>
      <xdr:col>34</xdr:col>
      <xdr:colOff>676277</xdr:colOff>
      <xdr:row>4</xdr:row>
      <xdr:rowOff>250371</xdr:rowOff>
    </xdr:to>
    <xdr:pic>
      <xdr:nvPicPr>
        <xdr:cNvPr id="3" name="2 Imagen">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tretch>
          <a:fillRect/>
        </a:stretch>
      </xdr:blipFill>
      <xdr:spPr>
        <a:xfrm>
          <a:off x="34916534" y="317046"/>
          <a:ext cx="1240366"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3:AI60"/>
  <sheetViews>
    <sheetView view="pageBreakPreview" topLeftCell="F3" zoomScale="70" zoomScaleNormal="25" zoomScaleSheetLayoutView="70" zoomScalePageLayoutView="80" workbookViewId="0">
      <selection activeCell="F3" sqref="F3:AF5"/>
    </sheetView>
  </sheetViews>
  <sheetFormatPr baseColWidth="10" defaultColWidth="10.85546875" defaultRowHeight="17.25" x14ac:dyDescent="0.25"/>
  <cols>
    <col min="1" max="1" width="10.85546875" style="40"/>
    <col min="2" max="2" width="2.28515625" style="40" customWidth="1"/>
    <col min="3" max="4" width="10.42578125" style="56" customWidth="1"/>
    <col min="5" max="5" width="10.42578125" style="71" customWidth="1"/>
    <col min="6" max="6" width="9" style="40" customWidth="1"/>
    <col min="7" max="7" width="26.140625" style="50" customWidth="1"/>
    <col min="8" max="8" width="32.140625" style="40" customWidth="1"/>
    <col min="9" max="9" width="27.42578125" style="40" customWidth="1"/>
    <col min="10" max="10" width="18.85546875" style="40" customWidth="1"/>
    <col min="11" max="11" width="21.28515625" style="40" customWidth="1"/>
    <col min="12" max="12" width="25.28515625" style="40" customWidth="1"/>
    <col min="13" max="14" width="10.42578125" style="56" customWidth="1"/>
    <col min="15" max="16" width="10.42578125" style="40" customWidth="1"/>
    <col min="17" max="18" width="10.42578125" style="56" customWidth="1"/>
    <col min="19" max="19" width="8.7109375" style="40" customWidth="1"/>
    <col min="20" max="20" width="12.85546875" style="40" customWidth="1"/>
    <col min="21" max="21" width="12.42578125" style="40" customWidth="1"/>
    <col min="22" max="22" width="14.7109375" style="40" customWidth="1"/>
    <col min="23" max="23" width="11.28515625" style="40" customWidth="1"/>
    <col min="24" max="24" width="20.140625" style="40" customWidth="1"/>
    <col min="25" max="25" width="33.85546875" style="40" customWidth="1"/>
    <col min="26" max="26" width="14" style="40" customWidth="1"/>
    <col min="27" max="29" width="10.42578125" style="40" customWidth="1"/>
    <col min="30" max="34" width="10.85546875" style="40"/>
    <col min="35" max="35" width="23" style="40" customWidth="1"/>
    <col min="36" max="36" width="2.5703125" style="40" customWidth="1"/>
    <col min="37" max="16384" width="10.85546875" style="40"/>
  </cols>
  <sheetData>
    <row r="3" spans="3:35" ht="30" customHeight="1" x14ac:dyDescent="0.25">
      <c r="C3" s="146"/>
      <c r="D3" s="146"/>
      <c r="E3" s="146"/>
      <c r="F3" s="147" t="s">
        <v>44</v>
      </c>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9"/>
      <c r="AH3" s="149"/>
      <c r="AI3" s="149"/>
    </row>
    <row r="4" spans="3:35" ht="30" customHeight="1" x14ac:dyDescent="0.25">
      <c r="C4" s="146"/>
      <c r="D4" s="146"/>
      <c r="E4" s="146"/>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9"/>
      <c r="AH4" s="149"/>
      <c r="AI4" s="149"/>
    </row>
    <row r="5" spans="3:35" ht="30" customHeight="1" x14ac:dyDescent="0.25">
      <c r="C5" s="146"/>
      <c r="D5" s="146"/>
      <c r="E5" s="146"/>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9"/>
      <c r="AH5" s="149"/>
      <c r="AI5" s="149"/>
    </row>
    <row r="6" spans="3:35" ht="46.5" customHeight="1" x14ac:dyDescent="0.25">
      <c r="C6" s="150" t="s">
        <v>77</v>
      </c>
      <c r="D6" s="150" t="s">
        <v>21</v>
      </c>
      <c r="E6" s="150" t="s">
        <v>22</v>
      </c>
      <c r="F6" s="151" t="s">
        <v>112</v>
      </c>
      <c r="G6" s="152" t="s">
        <v>23</v>
      </c>
      <c r="H6" s="152"/>
      <c r="I6" s="152" t="s">
        <v>26</v>
      </c>
      <c r="J6" s="153" t="s">
        <v>24</v>
      </c>
      <c r="K6" s="153"/>
      <c r="L6" s="153"/>
      <c r="M6" s="153" t="s">
        <v>25</v>
      </c>
      <c r="N6" s="153"/>
      <c r="O6" s="153"/>
      <c r="P6" s="153"/>
      <c r="Q6" s="153"/>
      <c r="R6" s="153"/>
      <c r="S6" s="153"/>
      <c r="T6" s="154" t="s">
        <v>11</v>
      </c>
      <c r="U6" s="41" t="s">
        <v>13</v>
      </c>
      <c r="V6" s="155" t="s">
        <v>15</v>
      </c>
      <c r="W6" s="155"/>
      <c r="X6" s="155"/>
      <c r="Y6" s="155"/>
      <c r="Z6" s="155"/>
      <c r="AA6" s="153" t="s">
        <v>42</v>
      </c>
      <c r="AB6" s="153"/>
      <c r="AC6" s="153"/>
      <c r="AD6" s="153"/>
      <c r="AE6" s="153"/>
      <c r="AF6" s="153"/>
      <c r="AG6" s="153"/>
      <c r="AH6" s="42" t="s">
        <v>11</v>
      </c>
      <c r="AI6" s="156" t="s">
        <v>43</v>
      </c>
    </row>
    <row r="7" spans="3:35" ht="86.25" x14ac:dyDescent="0.25">
      <c r="C7" s="150"/>
      <c r="D7" s="150"/>
      <c r="E7" s="150"/>
      <c r="F7" s="151"/>
      <c r="G7" s="81" t="s">
        <v>1</v>
      </c>
      <c r="H7" s="66" t="s">
        <v>0</v>
      </c>
      <c r="I7" s="152"/>
      <c r="J7" s="44" t="s">
        <v>2</v>
      </c>
      <c r="K7" s="44" t="s">
        <v>3</v>
      </c>
      <c r="L7" s="44" t="s">
        <v>4</v>
      </c>
      <c r="M7" s="62" t="s">
        <v>5</v>
      </c>
      <c r="N7" s="62" t="s">
        <v>6</v>
      </c>
      <c r="O7" s="44" t="s">
        <v>28</v>
      </c>
      <c r="P7" s="44" t="s">
        <v>7</v>
      </c>
      <c r="Q7" s="58" t="s">
        <v>8</v>
      </c>
      <c r="R7" s="58" t="s">
        <v>9</v>
      </c>
      <c r="S7" s="44" t="s">
        <v>10</v>
      </c>
      <c r="T7" s="154"/>
      <c r="U7" s="46" t="s">
        <v>14</v>
      </c>
      <c r="V7" s="47" t="s">
        <v>16</v>
      </c>
      <c r="W7" s="47" t="s">
        <v>17</v>
      </c>
      <c r="X7" s="47" t="s">
        <v>18</v>
      </c>
      <c r="Y7" s="47" t="s">
        <v>19</v>
      </c>
      <c r="Z7" s="47" t="s">
        <v>20</v>
      </c>
      <c r="AA7" s="45" t="s">
        <v>5</v>
      </c>
      <c r="AB7" s="44" t="s">
        <v>6</v>
      </c>
      <c r="AC7" s="44" t="s">
        <v>28</v>
      </c>
      <c r="AD7" s="44" t="s">
        <v>7</v>
      </c>
      <c r="AE7" s="44" t="s">
        <v>8</v>
      </c>
      <c r="AF7" s="44" t="s">
        <v>9</v>
      </c>
      <c r="AG7" s="44" t="s">
        <v>10</v>
      </c>
      <c r="AH7" s="44" t="s">
        <v>12</v>
      </c>
      <c r="AI7" s="156"/>
    </row>
    <row r="8" spans="3:35" ht="85.5" customHeight="1" x14ac:dyDescent="0.25">
      <c r="C8" s="78"/>
      <c r="D8" s="78" t="s">
        <v>233</v>
      </c>
      <c r="E8" s="70"/>
      <c r="F8" s="55" t="s">
        <v>81</v>
      </c>
      <c r="G8" s="30"/>
      <c r="H8" s="14"/>
      <c r="I8" s="14"/>
      <c r="J8" s="14"/>
      <c r="K8" s="14"/>
      <c r="L8" s="14"/>
      <c r="M8" s="36"/>
      <c r="N8" s="36"/>
      <c r="O8" s="31"/>
      <c r="P8" s="31"/>
      <c r="Q8" s="36"/>
      <c r="R8" s="36"/>
      <c r="S8" s="31"/>
      <c r="T8" s="31"/>
      <c r="U8" s="53"/>
      <c r="V8" s="32"/>
      <c r="W8" s="32"/>
      <c r="X8" s="32"/>
      <c r="Y8" s="14"/>
      <c r="Z8" s="32"/>
      <c r="AA8" s="31"/>
      <c r="AB8" s="31"/>
      <c r="AC8" s="31"/>
      <c r="AD8" s="31"/>
      <c r="AE8" s="31"/>
      <c r="AF8" s="31"/>
      <c r="AG8" s="14"/>
      <c r="AH8" s="14"/>
      <c r="AI8" s="14"/>
    </row>
    <row r="9" spans="3:35" ht="85.5" customHeight="1" x14ac:dyDescent="0.25">
      <c r="C9" s="157" t="s">
        <v>308</v>
      </c>
      <c r="D9" s="157" t="s">
        <v>235</v>
      </c>
      <c r="E9" s="158" t="s">
        <v>291</v>
      </c>
      <c r="F9" s="160" t="s">
        <v>81</v>
      </c>
      <c r="G9" s="30" t="s">
        <v>58</v>
      </c>
      <c r="H9" s="73" t="s">
        <v>305</v>
      </c>
      <c r="I9" s="73" t="s">
        <v>78</v>
      </c>
      <c r="J9" s="64" t="s">
        <v>27</v>
      </c>
      <c r="K9" s="64" t="s">
        <v>117</v>
      </c>
      <c r="L9" s="64" t="s">
        <v>263</v>
      </c>
      <c r="M9" s="35">
        <v>2</v>
      </c>
      <c r="N9" s="35">
        <v>2</v>
      </c>
      <c r="O9" s="35">
        <f>M9*N9</f>
        <v>4</v>
      </c>
      <c r="P9" s="35" t="str">
        <f>IF(AND(O9&gt;=24,O9&lt;=40),"Muy Alto",IF(AND(20&gt;=O9,10&lt;=O9),"Alto",IF(AND(8&gt;=O9,6&lt;=O9),"Medio",IF(O9&lt;=4,"Bajo","-"))))</f>
        <v>Bajo</v>
      </c>
      <c r="Q9" s="35">
        <v>25</v>
      </c>
      <c r="R9" s="35">
        <f>O9*Q9</f>
        <v>100</v>
      </c>
      <c r="S9" s="36" t="str">
        <f>IF(AND(R9&gt;=600,R9&lt;=4000),"I",IF(AND(500&gt;=R9,150&lt;=R9),"II",IF(AND(120&gt;=R9,40&lt;=R9),"III",IF(R9&lt;=20,"IV","-"))))</f>
        <v>III</v>
      </c>
      <c r="T9" s="38" t="str">
        <f>IF(R9&gt;=360,"No Aceptable","Aceptable")</f>
        <v>Aceptable</v>
      </c>
      <c r="U9" s="35">
        <v>8</v>
      </c>
      <c r="V9" s="37" t="s">
        <v>79</v>
      </c>
      <c r="W9" s="37" t="s">
        <v>79</v>
      </c>
      <c r="X9" s="37" t="s">
        <v>170</v>
      </c>
      <c r="Y9" s="73" t="s">
        <v>282</v>
      </c>
      <c r="Z9" s="37" t="s">
        <v>79</v>
      </c>
      <c r="AA9" s="35">
        <v>2</v>
      </c>
      <c r="AB9" s="35">
        <f t="shared" ref="AB9:AB15" si="0">N9</f>
        <v>2</v>
      </c>
      <c r="AC9" s="35">
        <f t="shared" ref="AC9" si="1">AA9*AB9</f>
        <v>4</v>
      </c>
      <c r="AD9" s="35" t="str">
        <f t="shared" ref="AD9" si="2">IF(AND(AC9&gt;=24,AC9&lt;=40),"Muy Alto",IF(AND(20&gt;=AC9,10&lt;=AC9),"Alto",IF(AND(8&gt;=AC9,6&lt;=AC9),"Medio",IF(AC9&lt;=4,"Bajo","-"))))</f>
        <v>Bajo</v>
      </c>
      <c r="AE9" s="35">
        <v>10</v>
      </c>
      <c r="AF9" s="35">
        <f t="shared" ref="AF9" si="3">AC9*AE9</f>
        <v>40</v>
      </c>
      <c r="AG9" s="35" t="str">
        <f t="shared" ref="AG9" si="4">IF(AND(AF9&gt;=600,AF9&lt;=4000),"I",IF(AND(500&gt;=AF9,150&lt;=AF9),"II",IF(AND(120&gt;=AF9,40&lt;=AF9),"III",IF(AF9&lt;=20,"IV","-"))))</f>
        <v>III</v>
      </c>
      <c r="AH9" s="38" t="str">
        <f t="shared" ref="AH9:AH40" si="5">IF(AF9&gt;=360,"No Aceptable","Aceptable")</f>
        <v>Aceptable</v>
      </c>
      <c r="AI9" s="164" t="s">
        <v>259</v>
      </c>
    </row>
    <row r="10" spans="3:35" ht="85.5" customHeight="1" x14ac:dyDescent="0.25">
      <c r="C10" s="157"/>
      <c r="D10" s="157"/>
      <c r="E10" s="158"/>
      <c r="F10" s="160"/>
      <c r="G10" s="130" t="s">
        <v>69</v>
      </c>
      <c r="H10" s="98" t="s">
        <v>383</v>
      </c>
      <c r="I10" s="98" t="s">
        <v>384</v>
      </c>
      <c r="J10" s="131" t="s">
        <v>27</v>
      </c>
      <c r="K10" s="131" t="s">
        <v>27</v>
      </c>
      <c r="L10" s="131" t="s">
        <v>27</v>
      </c>
      <c r="M10" s="35">
        <v>2</v>
      </c>
      <c r="N10" s="35">
        <v>3</v>
      </c>
      <c r="O10" s="35">
        <f t="shared" ref="O10" si="6">M10*N10</f>
        <v>6</v>
      </c>
      <c r="P10" s="35" t="str">
        <f t="shared" ref="P10" si="7">IF(AND(O10&gt;=24,O10&lt;=40),"Muy Alto",IF(AND(20&gt;=O10,10&lt;=O10),"Alto",IF(AND(8&gt;=O10,6&lt;=O10),"Medio",IF(O10&lt;=4,"Bajo","-"))))</f>
        <v>Medio</v>
      </c>
      <c r="Q10" s="35">
        <v>10</v>
      </c>
      <c r="R10" s="35">
        <f t="shared" ref="R10" si="8">O10*Q10</f>
        <v>60</v>
      </c>
      <c r="S10" s="36" t="str">
        <f t="shared" ref="S10" si="9">IF(AND(R10&gt;=600,R10&lt;=4000),"I",IF(AND(500&gt;=R10,150&lt;=R10),"II",IF(AND(120&gt;=R10,40&lt;=R10),"III",IF(R10&lt;=20,"IV","-"))))</f>
        <v>III</v>
      </c>
      <c r="T10" s="38" t="str">
        <f t="shared" ref="T10" si="10">IF(R10&gt;=360,"No Aceptable","Aceptable")</f>
        <v>Aceptable</v>
      </c>
      <c r="U10" s="35">
        <v>123</v>
      </c>
      <c r="V10" s="37" t="s">
        <v>79</v>
      </c>
      <c r="W10" s="37" t="s">
        <v>79</v>
      </c>
      <c r="X10" s="132" t="s">
        <v>385</v>
      </c>
      <c r="Y10" s="55" t="s">
        <v>386</v>
      </c>
      <c r="Z10" s="39" t="s">
        <v>79</v>
      </c>
      <c r="AA10" s="36">
        <v>2</v>
      </c>
      <c r="AB10" s="36">
        <v>3</v>
      </c>
      <c r="AC10" s="36">
        <f>AA10*AB10</f>
        <v>6</v>
      </c>
      <c r="AD10" s="36" t="str">
        <f>IF(AND(AC10&gt;=24,AC10&lt;=40),"Muy Alto",IF(AND(20&gt;=AC10,10&lt;=AC10),"Alto",IF(AND(8&gt;=AC10,6&lt;=AC10),"Medio",IF(AC10&lt;=4,"Bajo","-"))))</f>
        <v>Medio</v>
      </c>
      <c r="AE10" s="36">
        <v>25</v>
      </c>
      <c r="AF10" s="36">
        <f>AC10*AE10</f>
        <v>150</v>
      </c>
      <c r="AG10" s="35" t="str">
        <f>IF(AND(AF10&gt;=600,AF10&lt;=4000),"I",IF(AND(500&gt;=AF10,150&lt;=AF10),"II",IF(AND(120&gt;=AF10,40&lt;=AF10),"III",IF(AF10&lt;=20,"IV","-"))))</f>
        <v>II</v>
      </c>
      <c r="AH10" s="38" t="str">
        <f t="shared" si="5"/>
        <v>Aceptable</v>
      </c>
      <c r="AI10" s="164"/>
    </row>
    <row r="11" spans="3:35" ht="111.75" customHeight="1" x14ac:dyDescent="0.25">
      <c r="C11" s="157"/>
      <c r="D11" s="157"/>
      <c r="E11" s="158"/>
      <c r="F11" s="160"/>
      <c r="G11" s="30" t="s">
        <v>55</v>
      </c>
      <c r="H11" s="98" t="s">
        <v>502</v>
      </c>
      <c r="I11" s="14" t="s">
        <v>133</v>
      </c>
      <c r="J11" s="98" t="s">
        <v>368</v>
      </c>
      <c r="K11" s="133" t="s">
        <v>504</v>
      </c>
      <c r="L11" s="98" t="s">
        <v>503</v>
      </c>
      <c r="M11" s="35">
        <v>2</v>
      </c>
      <c r="N11" s="35">
        <v>2</v>
      </c>
      <c r="O11" s="35">
        <f>M11*N11</f>
        <v>4</v>
      </c>
      <c r="P11" s="35" t="str">
        <f>IF(AND(O11&gt;=24,O11&lt;=40),"Muy Alto",IF(AND(20&gt;=O11,10&lt;=O11),"Alto",IF(AND(8&gt;=O11,6&lt;=O11),"Medio",IF(O11&lt;=4,"Bajo","-"))))</f>
        <v>Bajo</v>
      </c>
      <c r="Q11" s="35">
        <v>25</v>
      </c>
      <c r="R11" s="35">
        <f>O11*Q11</f>
        <v>100</v>
      </c>
      <c r="S11" s="36" t="str">
        <f>IF(AND(R11&gt;=600,R11&lt;=4000),"I",IF(AND(500&gt;=R11,150&lt;=R11),"II",IF(AND(120&gt;=R11,40&lt;=R11),"III",IF(R11&lt;=20,"IV","-"))))</f>
        <v>III</v>
      </c>
      <c r="T11" s="38" t="str">
        <f>IF(R11&gt;=360,"No Aceptable","Aceptable")</f>
        <v>Aceptable</v>
      </c>
      <c r="U11" s="35">
        <v>123</v>
      </c>
      <c r="V11" s="37" t="s">
        <v>79</v>
      </c>
      <c r="W11" s="39" t="s">
        <v>79</v>
      </c>
      <c r="X11" s="37" t="s">
        <v>268</v>
      </c>
      <c r="Y11" s="14" t="s">
        <v>264</v>
      </c>
      <c r="Z11" s="39" t="s">
        <v>79</v>
      </c>
      <c r="AA11" s="36">
        <v>2</v>
      </c>
      <c r="AB11" s="36">
        <v>3</v>
      </c>
      <c r="AC11" s="36">
        <f>AA11*AB11</f>
        <v>6</v>
      </c>
      <c r="AD11" s="36" t="str">
        <f>IF(AND(AC11&gt;=24,AC11&lt;=40),"Muy Alto",IF(AND(20&gt;=AC11,10&lt;=AC11),"Alto",IF(AND(8&gt;=AC11,6&lt;=AC11),"Medio",IF(AC11&lt;=4,"Bajo","-"))))</f>
        <v>Medio</v>
      </c>
      <c r="AE11" s="36">
        <v>25</v>
      </c>
      <c r="AF11" s="36">
        <f>AC11*AE11</f>
        <v>150</v>
      </c>
      <c r="AG11" s="35" t="str">
        <f>IF(AND(AF11&gt;=600,AF11&lt;=4000),"I",IF(AND(500&gt;=AF11,150&lt;=AF11),"II",IF(AND(120&gt;=AF11,40&lt;=AF11),"III",IF(AF11&lt;=20,"IV","-"))))</f>
        <v>II</v>
      </c>
      <c r="AH11" s="38" t="str">
        <f>IF(AF11&gt;=360,"No Aceptable","Aceptable")</f>
        <v>Aceptable</v>
      </c>
      <c r="AI11" s="164"/>
    </row>
    <row r="12" spans="3:35" ht="98.25" customHeight="1" x14ac:dyDescent="0.25">
      <c r="C12" s="157"/>
      <c r="D12" s="157"/>
      <c r="E12" s="157" t="s">
        <v>309</v>
      </c>
      <c r="F12" s="160" t="s">
        <v>81</v>
      </c>
      <c r="G12" s="30" t="s">
        <v>99</v>
      </c>
      <c r="H12" s="14" t="s">
        <v>126</v>
      </c>
      <c r="I12" s="14" t="s">
        <v>85</v>
      </c>
      <c r="J12" s="133" t="s">
        <v>27</v>
      </c>
      <c r="K12" s="133" t="s">
        <v>27</v>
      </c>
      <c r="L12" s="133" t="s">
        <v>86</v>
      </c>
      <c r="M12" s="35">
        <v>2</v>
      </c>
      <c r="N12" s="35">
        <v>3</v>
      </c>
      <c r="O12" s="35">
        <f t="shared" ref="O12:O17" si="11">M12*N12</f>
        <v>6</v>
      </c>
      <c r="P12" s="35" t="str">
        <f t="shared" ref="P12:P17" si="12">IF(AND(O12&gt;=24,O12&lt;=40),"Muy Alto",IF(AND(20&gt;=O12,10&lt;=O12),"Alto",IF(AND(8&gt;=O12,6&lt;=O12),"Medio",IF(O12&lt;=4,"Bajo","-"))))</f>
        <v>Medio</v>
      </c>
      <c r="Q12" s="35">
        <v>10</v>
      </c>
      <c r="R12" s="35">
        <f t="shared" ref="R12:R17" si="13">O12*Q12</f>
        <v>60</v>
      </c>
      <c r="S12" s="36" t="str">
        <f t="shared" ref="S12:S17" si="14">IF(AND(R12&gt;=600,R12&lt;=4000),"I",IF(AND(500&gt;=R12,150&lt;=R12),"II",IF(AND(120&gt;=R12,40&lt;=R12),"III",IF(R12&lt;=20,"IV","-"))))</f>
        <v>III</v>
      </c>
      <c r="T12" s="38" t="str">
        <f t="shared" ref="T12:T17" si="15">IF(R12&gt;=360,"No Aceptable","Aceptable")</f>
        <v>Aceptable</v>
      </c>
      <c r="U12" s="35">
        <v>123</v>
      </c>
      <c r="V12" s="37" t="s">
        <v>79</v>
      </c>
      <c r="W12" s="37" t="s">
        <v>79</v>
      </c>
      <c r="X12" s="39" t="s">
        <v>79</v>
      </c>
      <c r="Y12" s="162" t="s">
        <v>505</v>
      </c>
      <c r="Z12" s="39" t="s">
        <v>79</v>
      </c>
      <c r="AA12" s="36">
        <v>2</v>
      </c>
      <c r="AB12" s="36">
        <f t="shared" si="0"/>
        <v>3</v>
      </c>
      <c r="AC12" s="36">
        <f t="shared" ref="AC12:AC17" si="16">AA12*AB12</f>
        <v>6</v>
      </c>
      <c r="AD12" s="36" t="str">
        <f t="shared" ref="AD12:AD17" si="17">IF(AND(AC12&gt;=24,AC12&lt;=40),"Muy Alto",IF(AND(20&gt;=AC12,10&lt;=AC12),"Alto",IF(AND(8&gt;=AC12,6&lt;=AC12),"Medio",IF(AC12&lt;=4,"Bajo","-"))))</f>
        <v>Medio</v>
      </c>
      <c r="AE12" s="36">
        <v>10</v>
      </c>
      <c r="AF12" s="36">
        <f t="shared" ref="AF12:AF17" si="18">AC12*AE12</f>
        <v>60</v>
      </c>
      <c r="AG12" s="35" t="str">
        <f t="shared" ref="AG12:AG17" si="19">IF(AND(AF12&gt;=600,AF12&lt;=4000),"I",IF(AND(500&gt;=AF12,150&lt;=AF12),"II",IF(AND(120&gt;=AF12,40&lt;=AF12),"III",IF(AF12&lt;=20,"IV","-"))))</f>
        <v>III</v>
      </c>
      <c r="AH12" s="38" t="str">
        <f t="shared" ref="AH12:AH17" si="20">IF(AF12&gt;=360,"No Aceptable","Aceptable")</f>
        <v>Aceptable</v>
      </c>
      <c r="AI12" s="164" t="s">
        <v>270</v>
      </c>
    </row>
    <row r="13" spans="3:35" ht="117" customHeight="1" x14ac:dyDescent="0.25">
      <c r="C13" s="157"/>
      <c r="D13" s="157"/>
      <c r="E13" s="157"/>
      <c r="F13" s="160"/>
      <c r="G13" s="30" t="s">
        <v>60</v>
      </c>
      <c r="H13" s="14" t="s">
        <v>118</v>
      </c>
      <c r="I13" s="14" t="s">
        <v>85</v>
      </c>
      <c r="J13" s="133" t="s">
        <v>27</v>
      </c>
      <c r="K13" s="133" t="s">
        <v>27</v>
      </c>
      <c r="L13" s="133" t="s">
        <v>119</v>
      </c>
      <c r="M13" s="35">
        <v>2</v>
      </c>
      <c r="N13" s="35">
        <v>3</v>
      </c>
      <c r="O13" s="35">
        <f t="shared" si="11"/>
        <v>6</v>
      </c>
      <c r="P13" s="35" t="str">
        <f t="shared" si="12"/>
        <v>Medio</v>
      </c>
      <c r="Q13" s="35">
        <v>10</v>
      </c>
      <c r="R13" s="35">
        <f t="shared" si="13"/>
        <v>60</v>
      </c>
      <c r="S13" s="36" t="str">
        <f t="shared" si="14"/>
        <v>III</v>
      </c>
      <c r="T13" s="38" t="str">
        <f t="shared" si="15"/>
        <v>Aceptable</v>
      </c>
      <c r="U13" s="35">
        <v>123</v>
      </c>
      <c r="V13" s="37" t="s">
        <v>79</v>
      </c>
      <c r="W13" s="37" t="s">
        <v>79</v>
      </c>
      <c r="X13" s="39" t="s">
        <v>79</v>
      </c>
      <c r="Y13" s="162"/>
      <c r="Z13" s="39" t="s">
        <v>79</v>
      </c>
      <c r="AA13" s="36">
        <v>2</v>
      </c>
      <c r="AB13" s="36">
        <f t="shared" si="0"/>
        <v>3</v>
      </c>
      <c r="AC13" s="36">
        <f t="shared" si="16"/>
        <v>6</v>
      </c>
      <c r="AD13" s="36" t="str">
        <f t="shared" si="17"/>
        <v>Medio</v>
      </c>
      <c r="AE13" s="36">
        <v>10</v>
      </c>
      <c r="AF13" s="36">
        <f t="shared" si="18"/>
        <v>60</v>
      </c>
      <c r="AG13" s="35" t="str">
        <f t="shared" si="19"/>
        <v>III</v>
      </c>
      <c r="AH13" s="35" t="str">
        <f t="shared" si="20"/>
        <v>Aceptable</v>
      </c>
      <c r="AI13" s="164"/>
    </row>
    <row r="14" spans="3:35" ht="98.25" customHeight="1" x14ac:dyDescent="0.25">
      <c r="C14" s="157"/>
      <c r="D14" s="157"/>
      <c r="E14" s="157"/>
      <c r="F14" s="160" t="s">
        <v>81</v>
      </c>
      <c r="G14" s="14" t="s">
        <v>64</v>
      </c>
      <c r="H14" s="14" t="s">
        <v>76</v>
      </c>
      <c r="I14" s="14" t="s">
        <v>174</v>
      </c>
      <c r="J14" s="133" t="s">
        <v>175</v>
      </c>
      <c r="K14" s="131" t="s">
        <v>391</v>
      </c>
      <c r="L14" s="133" t="s">
        <v>84</v>
      </c>
      <c r="M14" s="35">
        <v>6</v>
      </c>
      <c r="N14" s="35">
        <v>4</v>
      </c>
      <c r="O14" s="35">
        <f t="shared" si="11"/>
        <v>24</v>
      </c>
      <c r="P14" s="35" t="str">
        <f t="shared" si="12"/>
        <v>Muy Alto</v>
      </c>
      <c r="Q14" s="35">
        <v>10</v>
      </c>
      <c r="R14" s="35">
        <f t="shared" si="13"/>
        <v>240</v>
      </c>
      <c r="S14" s="36" t="str">
        <f t="shared" si="14"/>
        <v>II</v>
      </c>
      <c r="T14" s="38" t="str">
        <f t="shared" si="15"/>
        <v>Aceptable</v>
      </c>
      <c r="U14" s="35">
        <v>123</v>
      </c>
      <c r="V14" s="37" t="s">
        <v>79</v>
      </c>
      <c r="W14" s="37" t="s">
        <v>79</v>
      </c>
      <c r="X14" s="114" t="s">
        <v>371</v>
      </c>
      <c r="Y14" s="161" t="s">
        <v>506</v>
      </c>
      <c r="Z14" s="39" t="s">
        <v>79</v>
      </c>
      <c r="AA14" s="36">
        <v>2</v>
      </c>
      <c r="AB14" s="36">
        <f t="shared" si="0"/>
        <v>4</v>
      </c>
      <c r="AC14" s="36">
        <f t="shared" si="16"/>
        <v>8</v>
      </c>
      <c r="AD14" s="36" t="str">
        <f t="shared" si="17"/>
        <v>Medio</v>
      </c>
      <c r="AE14" s="36">
        <v>10</v>
      </c>
      <c r="AF14" s="36">
        <f t="shared" si="18"/>
        <v>80</v>
      </c>
      <c r="AG14" s="35" t="str">
        <f t="shared" si="19"/>
        <v>III</v>
      </c>
      <c r="AH14" s="35" t="str">
        <f t="shared" si="20"/>
        <v>Aceptable</v>
      </c>
      <c r="AI14" s="35" t="s">
        <v>80</v>
      </c>
    </row>
    <row r="15" spans="3:35" ht="98.25" customHeight="1" x14ac:dyDescent="0.25">
      <c r="C15" s="157"/>
      <c r="D15" s="157"/>
      <c r="E15" s="157"/>
      <c r="F15" s="160"/>
      <c r="G15" s="14" t="s">
        <v>63</v>
      </c>
      <c r="H15" s="14" t="s">
        <v>289</v>
      </c>
      <c r="I15" s="14" t="s">
        <v>277</v>
      </c>
      <c r="J15" s="133" t="s">
        <v>27</v>
      </c>
      <c r="K15" s="133" t="s">
        <v>278</v>
      </c>
      <c r="L15" s="133" t="s">
        <v>279</v>
      </c>
      <c r="M15" s="35">
        <v>6</v>
      </c>
      <c r="N15" s="35">
        <v>1</v>
      </c>
      <c r="O15" s="35">
        <f t="shared" si="11"/>
        <v>6</v>
      </c>
      <c r="P15" s="35" t="str">
        <f t="shared" si="12"/>
        <v>Medio</v>
      </c>
      <c r="Q15" s="35">
        <v>10</v>
      </c>
      <c r="R15" s="35">
        <f t="shared" si="13"/>
        <v>60</v>
      </c>
      <c r="S15" s="36" t="str">
        <f t="shared" si="14"/>
        <v>III</v>
      </c>
      <c r="T15" s="38" t="str">
        <f t="shared" si="15"/>
        <v>Aceptable</v>
      </c>
      <c r="U15" s="35">
        <v>123</v>
      </c>
      <c r="V15" s="37" t="s">
        <v>79</v>
      </c>
      <c r="W15" s="37" t="s">
        <v>79</v>
      </c>
      <c r="X15" s="37" t="s">
        <v>79</v>
      </c>
      <c r="Y15" s="161"/>
      <c r="Z15" s="39" t="s">
        <v>79</v>
      </c>
      <c r="AA15" s="36">
        <v>2</v>
      </c>
      <c r="AB15" s="36">
        <f t="shared" si="0"/>
        <v>1</v>
      </c>
      <c r="AC15" s="36">
        <f t="shared" si="16"/>
        <v>2</v>
      </c>
      <c r="AD15" s="36" t="str">
        <f t="shared" si="17"/>
        <v>Bajo</v>
      </c>
      <c r="AE15" s="36">
        <v>10</v>
      </c>
      <c r="AF15" s="36">
        <f t="shared" si="18"/>
        <v>20</v>
      </c>
      <c r="AG15" s="35" t="str">
        <f t="shared" si="19"/>
        <v>IV</v>
      </c>
      <c r="AH15" s="38" t="str">
        <f t="shared" si="20"/>
        <v>Aceptable</v>
      </c>
      <c r="AI15" s="35" t="s">
        <v>182</v>
      </c>
    </row>
    <row r="16" spans="3:35" ht="98.25" customHeight="1" x14ac:dyDescent="0.25">
      <c r="C16" s="157"/>
      <c r="D16" s="157"/>
      <c r="E16" s="157"/>
      <c r="F16" s="75" t="s">
        <v>139</v>
      </c>
      <c r="G16" s="77" t="s">
        <v>52</v>
      </c>
      <c r="H16" s="14" t="s">
        <v>316</v>
      </c>
      <c r="I16" s="14" t="s">
        <v>183</v>
      </c>
      <c r="J16" s="133" t="s">
        <v>127</v>
      </c>
      <c r="K16" s="133" t="s">
        <v>128</v>
      </c>
      <c r="L16" s="133" t="s">
        <v>129</v>
      </c>
      <c r="M16" s="35">
        <v>2</v>
      </c>
      <c r="N16" s="35">
        <v>3</v>
      </c>
      <c r="O16" s="35">
        <f>M16*N16</f>
        <v>6</v>
      </c>
      <c r="P16" s="35" t="str">
        <f>IF(AND(O16&gt;=24,O16&lt;=40),"Muy Alto",IF(AND(20&gt;=O16,10&lt;=O16),"Alto",IF(AND(8&gt;=O16,6&lt;=O16),"Medio",IF(O16&lt;=4,"Bajo","-"))))</f>
        <v>Medio</v>
      </c>
      <c r="Q16" s="35">
        <v>25</v>
      </c>
      <c r="R16" s="35">
        <f>O16*Q16</f>
        <v>150</v>
      </c>
      <c r="S16" s="36" t="str">
        <f>IF(AND(R16&gt;=600,R16&lt;=4000),"I",IF(AND(500&gt;=R16,150&lt;=R16),"II",IF(AND(120&gt;=R16,40&lt;=R16),"III",IF(R16&lt;=20,"IV","-"))))</f>
        <v>II</v>
      </c>
      <c r="T16" s="38" t="str">
        <f>IF(R16&gt;=360,"No Aceptable","Aceptable")</f>
        <v>Aceptable</v>
      </c>
      <c r="U16" s="35">
        <v>123</v>
      </c>
      <c r="V16" s="37" t="s">
        <v>79</v>
      </c>
      <c r="W16" s="37" t="s">
        <v>79</v>
      </c>
      <c r="X16" s="37" t="s">
        <v>130</v>
      </c>
      <c r="Y16" s="14" t="s">
        <v>260</v>
      </c>
      <c r="Z16" s="39" t="s">
        <v>79</v>
      </c>
      <c r="AA16" s="36">
        <v>2</v>
      </c>
      <c r="AB16" s="36">
        <v>2</v>
      </c>
      <c r="AC16" s="36">
        <f>AA16*AB16</f>
        <v>4</v>
      </c>
      <c r="AD16" s="36" t="str">
        <f>IF(AND(AC16&gt;=24,AC16&lt;=40),"Muy Alto",IF(AND(20&gt;=AC16,10&lt;=AC16),"Alto",IF(AND(8&gt;=AC16,6&lt;=AC16),"Medio",IF(AC16&lt;=4,"Bajo","-"))))</f>
        <v>Bajo</v>
      </c>
      <c r="AE16" s="36">
        <v>25</v>
      </c>
      <c r="AF16" s="36">
        <f>AC16*AE16</f>
        <v>100</v>
      </c>
      <c r="AG16" s="35" t="str">
        <f>IF(AND(AF16&gt;=600,AF16&lt;=4000),"I",IF(AND(500&gt;=AF16,150&lt;=AF16),"II",IF(AND(120&gt;=AF16,40&lt;=AF16),"III",IF(AF16&lt;=20,"IV","-"))))</f>
        <v>III</v>
      </c>
      <c r="AH16" s="38" t="str">
        <f>IF(AF16&gt;=360,"No Aceptable","Aceptable")</f>
        <v>Aceptable</v>
      </c>
      <c r="AI16" s="35"/>
    </row>
    <row r="17" spans="3:35" ht="181.5" customHeight="1" x14ac:dyDescent="0.25">
      <c r="C17" s="157"/>
      <c r="D17" s="72" t="s">
        <v>310</v>
      </c>
      <c r="E17" s="74" t="s">
        <v>239</v>
      </c>
      <c r="F17" s="75" t="s">
        <v>81</v>
      </c>
      <c r="G17" s="30" t="s">
        <v>71</v>
      </c>
      <c r="H17" s="14" t="s">
        <v>186</v>
      </c>
      <c r="I17" s="98" t="s">
        <v>187</v>
      </c>
      <c r="J17" s="65" t="s">
        <v>188</v>
      </c>
      <c r="K17" s="65" t="s">
        <v>27</v>
      </c>
      <c r="L17" s="134" t="s">
        <v>372</v>
      </c>
      <c r="M17" s="34">
        <v>2</v>
      </c>
      <c r="N17" s="35">
        <v>2</v>
      </c>
      <c r="O17" s="35">
        <f t="shared" si="11"/>
        <v>4</v>
      </c>
      <c r="P17" s="35" t="str">
        <f t="shared" si="12"/>
        <v>Bajo</v>
      </c>
      <c r="Q17" s="35">
        <v>25</v>
      </c>
      <c r="R17" s="35">
        <f t="shared" si="13"/>
        <v>100</v>
      </c>
      <c r="S17" s="36" t="str">
        <f t="shared" si="14"/>
        <v>III</v>
      </c>
      <c r="T17" s="38" t="str">
        <f t="shared" si="15"/>
        <v>Aceptable</v>
      </c>
      <c r="U17" s="38">
        <v>3</v>
      </c>
      <c r="V17" s="37" t="s">
        <v>79</v>
      </c>
      <c r="W17" s="37" t="s">
        <v>79</v>
      </c>
      <c r="X17" s="65" t="s">
        <v>189</v>
      </c>
      <c r="Y17" s="98" t="s">
        <v>507</v>
      </c>
      <c r="Z17" s="32" t="s">
        <v>190</v>
      </c>
      <c r="AA17" s="39">
        <v>2</v>
      </c>
      <c r="AB17" s="39">
        <v>2</v>
      </c>
      <c r="AC17" s="39">
        <f t="shared" si="16"/>
        <v>4</v>
      </c>
      <c r="AD17" s="37" t="str">
        <f t="shared" si="17"/>
        <v>Bajo</v>
      </c>
      <c r="AE17" s="36">
        <v>25</v>
      </c>
      <c r="AF17" s="39">
        <f t="shared" si="18"/>
        <v>100</v>
      </c>
      <c r="AG17" s="35" t="str">
        <f t="shared" si="19"/>
        <v>III</v>
      </c>
      <c r="AH17" s="38" t="str">
        <f t="shared" si="20"/>
        <v>Aceptable</v>
      </c>
      <c r="AI17" s="98" t="s">
        <v>508</v>
      </c>
    </row>
    <row r="18" spans="3:35" ht="108" customHeight="1" x14ac:dyDescent="0.25">
      <c r="C18" s="157" t="s">
        <v>312</v>
      </c>
      <c r="D18" s="157" t="s">
        <v>235</v>
      </c>
      <c r="E18" s="157" t="s">
        <v>311</v>
      </c>
      <c r="F18" s="161" t="s">
        <v>81</v>
      </c>
      <c r="G18" s="14" t="s">
        <v>99</v>
      </c>
      <c r="H18" s="14" t="s">
        <v>126</v>
      </c>
      <c r="I18" s="14" t="s">
        <v>85</v>
      </c>
      <c r="J18" s="133" t="s">
        <v>27</v>
      </c>
      <c r="K18" s="133" t="s">
        <v>27</v>
      </c>
      <c r="L18" s="133" t="s">
        <v>86</v>
      </c>
      <c r="M18" s="35">
        <v>2</v>
      </c>
      <c r="N18" s="35">
        <v>3</v>
      </c>
      <c r="O18" s="35">
        <f t="shared" ref="O18:O21" si="21">M18*N18</f>
        <v>6</v>
      </c>
      <c r="P18" s="35" t="str">
        <f t="shared" ref="P18:P21" si="22">IF(AND(O18&gt;=24,O18&lt;=40),"Muy Alto",IF(AND(20&gt;=O18,10&lt;=O18),"Alto",IF(AND(8&gt;=O18,6&lt;=O18),"Medio",IF(O18&lt;=4,"Bajo","-"))))</f>
        <v>Medio</v>
      </c>
      <c r="Q18" s="35">
        <v>10</v>
      </c>
      <c r="R18" s="35">
        <f t="shared" ref="R18:R21" si="23">O18*Q18</f>
        <v>60</v>
      </c>
      <c r="S18" s="36" t="str">
        <f t="shared" ref="S18:S21" si="24">IF(AND(R18&gt;=600,R18&lt;=4000),"I",IF(AND(500&gt;=R18,150&lt;=R18),"II",IF(AND(120&gt;=R18,40&lt;=R18),"III",IF(R18&lt;=20,"IV","-"))))</f>
        <v>III</v>
      </c>
      <c r="T18" s="38" t="str">
        <f t="shared" ref="T18:T21" si="25">IF(R18&gt;=360,"No Aceptable","Aceptable")</f>
        <v>Aceptable</v>
      </c>
      <c r="U18" s="35">
        <v>123</v>
      </c>
      <c r="V18" s="37" t="s">
        <v>79</v>
      </c>
      <c r="W18" s="37" t="s">
        <v>79</v>
      </c>
      <c r="X18" s="39" t="s">
        <v>79</v>
      </c>
      <c r="Y18" s="162" t="s">
        <v>505</v>
      </c>
      <c r="Z18" s="39" t="s">
        <v>79</v>
      </c>
      <c r="AA18" s="36">
        <v>2</v>
      </c>
      <c r="AB18" s="36">
        <f t="shared" ref="AB18:AB21" si="26">N18</f>
        <v>3</v>
      </c>
      <c r="AC18" s="36">
        <f t="shared" ref="AC18:AC21" si="27">AA18*AB18</f>
        <v>6</v>
      </c>
      <c r="AD18" s="36" t="str">
        <f t="shared" ref="AD18:AD21" si="28">IF(AND(AC18&gt;=24,AC18&lt;=40),"Muy Alto",IF(AND(20&gt;=AC18,10&lt;=AC18),"Alto",IF(AND(8&gt;=AC18,6&lt;=AC18),"Medio",IF(AC18&lt;=4,"Bajo","-"))))</f>
        <v>Medio</v>
      </c>
      <c r="AE18" s="36">
        <v>10</v>
      </c>
      <c r="AF18" s="36">
        <f t="shared" ref="AF18:AF21" si="29">AC18*AE18</f>
        <v>60</v>
      </c>
      <c r="AG18" s="35" t="str">
        <f t="shared" ref="AG18:AG21" si="30">IF(AND(AF18&gt;=600,AF18&lt;=4000),"I",IF(AND(500&gt;=AF18,150&lt;=AF18),"II",IF(AND(120&gt;=AF18,40&lt;=AF18),"III",IF(AF18&lt;=20,"IV","-"))))</f>
        <v>III</v>
      </c>
      <c r="AH18" s="38" t="str">
        <f t="shared" ref="AH18:AH21" si="31">IF(AF18&gt;=360,"No Aceptable","Aceptable")</f>
        <v>Aceptable</v>
      </c>
      <c r="AI18" s="164" t="s">
        <v>270</v>
      </c>
    </row>
    <row r="19" spans="3:35" ht="114" customHeight="1" x14ac:dyDescent="0.25">
      <c r="C19" s="157"/>
      <c r="D19" s="157"/>
      <c r="E19" s="157"/>
      <c r="F19" s="161"/>
      <c r="G19" s="14" t="s">
        <v>60</v>
      </c>
      <c r="H19" s="14" t="s">
        <v>118</v>
      </c>
      <c r="I19" s="14" t="s">
        <v>85</v>
      </c>
      <c r="J19" s="133" t="s">
        <v>27</v>
      </c>
      <c r="K19" s="133" t="s">
        <v>27</v>
      </c>
      <c r="L19" s="133" t="s">
        <v>119</v>
      </c>
      <c r="M19" s="35">
        <v>2</v>
      </c>
      <c r="N19" s="35">
        <v>3</v>
      </c>
      <c r="O19" s="35">
        <f t="shared" si="21"/>
        <v>6</v>
      </c>
      <c r="P19" s="35" t="str">
        <f t="shared" si="22"/>
        <v>Medio</v>
      </c>
      <c r="Q19" s="35">
        <v>10</v>
      </c>
      <c r="R19" s="35">
        <f t="shared" si="23"/>
        <v>60</v>
      </c>
      <c r="S19" s="36" t="str">
        <f t="shared" si="24"/>
        <v>III</v>
      </c>
      <c r="T19" s="38" t="str">
        <f t="shared" si="25"/>
        <v>Aceptable</v>
      </c>
      <c r="U19" s="35">
        <v>123</v>
      </c>
      <c r="V19" s="37" t="s">
        <v>79</v>
      </c>
      <c r="W19" s="37" t="s">
        <v>79</v>
      </c>
      <c r="X19" s="39" t="s">
        <v>79</v>
      </c>
      <c r="Y19" s="162"/>
      <c r="Z19" s="39" t="s">
        <v>79</v>
      </c>
      <c r="AA19" s="36">
        <v>2</v>
      </c>
      <c r="AB19" s="36">
        <f t="shared" si="26"/>
        <v>3</v>
      </c>
      <c r="AC19" s="36">
        <f t="shared" si="27"/>
        <v>6</v>
      </c>
      <c r="AD19" s="36" t="str">
        <f t="shared" si="28"/>
        <v>Medio</v>
      </c>
      <c r="AE19" s="36">
        <v>10</v>
      </c>
      <c r="AF19" s="36">
        <f t="shared" si="29"/>
        <v>60</v>
      </c>
      <c r="AG19" s="35" t="str">
        <f t="shared" si="30"/>
        <v>III</v>
      </c>
      <c r="AH19" s="38" t="str">
        <f t="shared" si="31"/>
        <v>Aceptable</v>
      </c>
      <c r="AI19" s="164"/>
    </row>
    <row r="20" spans="3:35" ht="98.25" customHeight="1" x14ac:dyDescent="0.25">
      <c r="C20" s="157"/>
      <c r="D20" s="157"/>
      <c r="E20" s="157"/>
      <c r="F20" s="161" t="s">
        <v>81</v>
      </c>
      <c r="G20" s="14" t="s">
        <v>64</v>
      </c>
      <c r="H20" s="14" t="s">
        <v>76</v>
      </c>
      <c r="I20" s="14" t="s">
        <v>174</v>
      </c>
      <c r="J20" s="133" t="s">
        <v>175</v>
      </c>
      <c r="K20" s="131" t="s">
        <v>391</v>
      </c>
      <c r="L20" s="133" t="s">
        <v>84</v>
      </c>
      <c r="M20" s="35">
        <v>6</v>
      </c>
      <c r="N20" s="35">
        <v>4</v>
      </c>
      <c r="O20" s="35">
        <f t="shared" si="21"/>
        <v>24</v>
      </c>
      <c r="P20" s="35" t="str">
        <f t="shared" si="22"/>
        <v>Muy Alto</v>
      </c>
      <c r="Q20" s="35">
        <v>10</v>
      </c>
      <c r="R20" s="35">
        <f t="shared" si="23"/>
        <v>240</v>
      </c>
      <c r="S20" s="36" t="str">
        <f t="shared" si="24"/>
        <v>II</v>
      </c>
      <c r="T20" s="38" t="str">
        <f t="shared" si="25"/>
        <v>Aceptable</v>
      </c>
      <c r="U20" s="35">
        <v>123</v>
      </c>
      <c r="V20" s="37" t="s">
        <v>79</v>
      </c>
      <c r="W20" s="37" t="s">
        <v>79</v>
      </c>
      <c r="X20" s="37" t="s">
        <v>79</v>
      </c>
      <c r="Y20" s="163" t="s">
        <v>509</v>
      </c>
      <c r="Z20" s="39" t="s">
        <v>79</v>
      </c>
      <c r="AA20" s="36">
        <v>2</v>
      </c>
      <c r="AB20" s="36">
        <f t="shared" si="26"/>
        <v>4</v>
      </c>
      <c r="AC20" s="36">
        <f t="shared" si="27"/>
        <v>8</v>
      </c>
      <c r="AD20" s="36" t="str">
        <f t="shared" si="28"/>
        <v>Medio</v>
      </c>
      <c r="AE20" s="36">
        <v>10</v>
      </c>
      <c r="AF20" s="36">
        <f t="shared" si="29"/>
        <v>80</v>
      </c>
      <c r="AG20" s="35" t="str">
        <f t="shared" si="30"/>
        <v>III</v>
      </c>
      <c r="AH20" s="38" t="str">
        <f t="shared" si="31"/>
        <v>Aceptable</v>
      </c>
      <c r="AI20" s="35" t="s">
        <v>80</v>
      </c>
    </row>
    <row r="21" spans="3:35" ht="109.5" customHeight="1" x14ac:dyDescent="0.25">
      <c r="C21" s="157"/>
      <c r="D21" s="157"/>
      <c r="E21" s="157"/>
      <c r="F21" s="161"/>
      <c r="G21" s="14" t="s">
        <v>63</v>
      </c>
      <c r="H21" s="14" t="s">
        <v>289</v>
      </c>
      <c r="I21" s="14" t="s">
        <v>277</v>
      </c>
      <c r="J21" s="133" t="s">
        <v>27</v>
      </c>
      <c r="K21" s="133" t="s">
        <v>278</v>
      </c>
      <c r="L21" s="133" t="s">
        <v>279</v>
      </c>
      <c r="M21" s="35">
        <v>6</v>
      </c>
      <c r="N21" s="35">
        <v>1</v>
      </c>
      <c r="O21" s="35">
        <f t="shared" si="21"/>
        <v>6</v>
      </c>
      <c r="P21" s="35" t="str">
        <f t="shared" si="22"/>
        <v>Medio</v>
      </c>
      <c r="Q21" s="35">
        <v>10</v>
      </c>
      <c r="R21" s="35">
        <f t="shared" si="23"/>
        <v>60</v>
      </c>
      <c r="S21" s="36" t="str">
        <f t="shared" si="24"/>
        <v>III</v>
      </c>
      <c r="T21" s="38" t="str">
        <f t="shared" si="25"/>
        <v>Aceptable</v>
      </c>
      <c r="U21" s="35">
        <v>123</v>
      </c>
      <c r="V21" s="37" t="s">
        <v>79</v>
      </c>
      <c r="W21" s="37" t="s">
        <v>79</v>
      </c>
      <c r="X21" s="37" t="s">
        <v>79</v>
      </c>
      <c r="Y21" s="163"/>
      <c r="Z21" s="39" t="s">
        <v>79</v>
      </c>
      <c r="AA21" s="36">
        <v>2</v>
      </c>
      <c r="AB21" s="36">
        <f t="shared" si="26"/>
        <v>1</v>
      </c>
      <c r="AC21" s="36">
        <f t="shared" si="27"/>
        <v>2</v>
      </c>
      <c r="AD21" s="36" t="str">
        <f t="shared" si="28"/>
        <v>Bajo</v>
      </c>
      <c r="AE21" s="36">
        <v>10</v>
      </c>
      <c r="AF21" s="36">
        <f t="shared" si="29"/>
        <v>20</v>
      </c>
      <c r="AG21" s="35" t="str">
        <f t="shared" si="30"/>
        <v>IV</v>
      </c>
      <c r="AH21" s="38" t="str">
        <f t="shared" si="31"/>
        <v>Aceptable</v>
      </c>
      <c r="AI21" s="35" t="s">
        <v>510</v>
      </c>
    </row>
    <row r="22" spans="3:35" ht="98.25" customHeight="1" x14ac:dyDescent="0.25">
      <c r="C22" s="157"/>
      <c r="D22" s="157"/>
      <c r="E22" s="157"/>
      <c r="F22" s="57" t="s">
        <v>139</v>
      </c>
      <c r="G22" s="77" t="s">
        <v>52</v>
      </c>
      <c r="H22" s="14" t="s">
        <v>316</v>
      </c>
      <c r="I22" s="14" t="s">
        <v>183</v>
      </c>
      <c r="J22" s="133" t="s">
        <v>127</v>
      </c>
      <c r="K22" s="133" t="s">
        <v>128</v>
      </c>
      <c r="L22" s="133" t="s">
        <v>129</v>
      </c>
      <c r="M22" s="35">
        <v>2</v>
      </c>
      <c r="N22" s="35">
        <v>3</v>
      </c>
      <c r="O22" s="35">
        <f>M22*N22</f>
        <v>6</v>
      </c>
      <c r="P22" s="35" t="str">
        <f>IF(AND(O22&gt;=24,O22&lt;=40),"Muy Alto",IF(AND(20&gt;=O22,10&lt;=O22),"Alto",IF(AND(8&gt;=O22,6&lt;=O22),"Medio",IF(O22&lt;=4,"Bajo","-"))))</f>
        <v>Medio</v>
      </c>
      <c r="Q22" s="35">
        <v>25</v>
      </c>
      <c r="R22" s="35">
        <f>O22*Q22</f>
        <v>150</v>
      </c>
      <c r="S22" s="36" t="str">
        <f>IF(AND(R22&gt;=600,R22&lt;=4000),"I",IF(AND(500&gt;=R22,150&lt;=R22),"II",IF(AND(120&gt;=R22,40&lt;=R22),"III",IF(R22&lt;=20,"IV","-"))))</f>
        <v>II</v>
      </c>
      <c r="T22" s="38" t="str">
        <f>IF(R22&gt;=360,"No Aceptable","Aceptable")</f>
        <v>Aceptable</v>
      </c>
      <c r="U22" s="35">
        <v>123</v>
      </c>
      <c r="V22" s="37" t="s">
        <v>79</v>
      </c>
      <c r="W22" s="37" t="s">
        <v>79</v>
      </c>
      <c r="X22" s="37" t="s">
        <v>130</v>
      </c>
      <c r="Y22" s="14" t="s">
        <v>260</v>
      </c>
      <c r="Z22" s="39" t="s">
        <v>79</v>
      </c>
      <c r="AA22" s="36">
        <v>2</v>
      </c>
      <c r="AB22" s="36">
        <v>2</v>
      </c>
      <c r="AC22" s="36">
        <f>AA22*AB22</f>
        <v>4</v>
      </c>
      <c r="AD22" s="36" t="str">
        <f>IF(AND(AC22&gt;=24,AC22&lt;=40),"Muy Alto",IF(AND(20&gt;=AC22,10&lt;=AC22),"Alto",IF(AND(8&gt;=AC22,6&lt;=AC22),"Medio",IF(AC22&lt;=4,"Bajo","-"))))</f>
        <v>Bajo</v>
      </c>
      <c r="AE22" s="36">
        <v>25</v>
      </c>
      <c r="AF22" s="36">
        <f>AC22*AE22</f>
        <v>100</v>
      </c>
      <c r="AG22" s="35" t="str">
        <f>IF(AND(AF22&gt;=600,AF22&lt;=4000),"I",IF(AND(500&gt;=AF22,150&lt;=AF22),"II",IF(AND(120&gt;=AF22,40&lt;=AF22),"III",IF(AF22&lt;=20,"IV","-"))))</f>
        <v>III</v>
      </c>
      <c r="AH22" s="38" t="str">
        <f>IF(AF22&gt;=360,"No Aceptable","Aceptable")</f>
        <v>Aceptable</v>
      </c>
      <c r="AI22" s="35"/>
    </row>
    <row r="23" spans="3:35" ht="98.25" customHeight="1" x14ac:dyDescent="0.25">
      <c r="C23" s="157" t="s">
        <v>314</v>
      </c>
      <c r="D23" s="157" t="s">
        <v>313</v>
      </c>
      <c r="E23" s="157" t="s">
        <v>311</v>
      </c>
      <c r="F23" s="161" t="s">
        <v>81</v>
      </c>
      <c r="G23" s="14" t="s">
        <v>99</v>
      </c>
      <c r="H23" s="14" t="s">
        <v>126</v>
      </c>
      <c r="I23" s="14" t="s">
        <v>85</v>
      </c>
      <c r="J23" s="133" t="s">
        <v>27</v>
      </c>
      <c r="K23" s="133" t="s">
        <v>27</v>
      </c>
      <c r="L23" s="133" t="s">
        <v>86</v>
      </c>
      <c r="M23" s="35">
        <v>2</v>
      </c>
      <c r="N23" s="35">
        <v>3</v>
      </c>
      <c r="O23" s="35">
        <f t="shared" ref="O23:O27" si="32">M23*N23</f>
        <v>6</v>
      </c>
      <c r="P23" s="35" t="str">
        <f t="shared" ref="P23:P27" si="33">IF(AND(O23&gt;=24,O23&lt;=40),"Muy Alto",IF(AND(20&gt;=O23,10&lt;=O23),"Alto",IF(AND(8&gt;=O23,6&lt;=O23),"Medio",IF(O23&lt;=4,"Bajo","-"))))</f>
        <v>Medio</v>
      </c>
      <c r="Q23" s="35">
        <v>10</v>
      </c>
      <c r="R23" s="35">
        <f t="shared" ref="R23:R27" si="34">O23*Q23</f>
        <v>60</v>
      </c>
      <c r="S23" s="36" t="str">
        <f t="shared" ref="S23:S27" si="35">IF(AND(R23&gt;=600,R23&lt;=4000),"I",IF(AND(500&gt;=R23,150&lt;=R23),"II",IF(AND(120&gt;=R23,40&lt;=R23),"III",IF(R23&lt;=20,"IV","-"))))</f>
        <v>III</v>
      </c>
      <c r="T23" s="38" t="str">
        <f t="shared" ref="T23:T26" si="36">IF(R23&gt;=360,"No Aceptable","Aceptable")</f>
        <v>Aceptable</v>
      </c>
      <c r="U23" s="35">
        <v>123</v>
      </c>
      <c r="V23" s="37" t="s">
        <v>79</v>
      </c>
      <c r="W23" s="37" t="s">
        <v>79</v>
      </c>
      <c r="X23" s="39" t="s">
        <v>79</v>
      </c>
      <c r="Y23" s="161" t="s">
        <v>505</v>
      </c>
      <c r="Z23" s="39" t="s">
        <v>79</v>
      </c>
      <c r="AA23" s="36">
        <v>2</v>
      </c>
      <c r="AB23" s="36">
        <f t="shared" ref="AB23:AB31" si="37">N23</f>
        <v>3</v>
      </c>
      <c r="AC23" s="36">
        <f t="shared" ref="AC23:AC31" si="38">AA23*AB23</f>
        <v>6</v>
      </c>
      <c r="AD23" s="36" t="str">
        <f t="shared" ref="AD23:AD31" si="39">IF(AND(AC23&gt;=24,AC23&lt;=40),"Muy Alto",IF(AND(20&gt;=AC23,10&lt;=AC23),"Alto",IF(AND(8&gt;=AC23,6&lt;=AC23),"Medio",IF(AC23&lt;=4,"Bajo","-"))))</f>
        <v>Medio</v>
      </c>
      <c r="AE23" s="36">
        <v>10</v>
      </c>
      <c r="AF23" s="36">
        <f t="shared" ref="AF23:AF31" si="40">AC23*AE23</f>
        <v>60</v>
      </c>
      <c r="AG23" s="35" t="str">
        <f t="shared" ref="AG23:AG31" si="41">IF(AND(AF23&gt;=600,AF23&lt;=4000),"I",IF(AND(500&gt;=AF23,150&lt;=AF23),"II",IF(AND(120&gt;=AF23,40&lt;=AF23),"III",IF(AF23&lt;=20,"IV","-"))))</f>
        <v>III</v>
      </c>
      <c r="AH23" s="38" t="str">
        <f t="shared" ref="AH23:AH31" si="42">IF(AF23&gt;=360,"No Aceptable","Aceptable")</f>
        <v>Aceptable</v>
      </c>
      <c r="AI23" s="164" t="s">
        <v>270</v>
      </c>
    </row>
    <row r="24" spans="3:35" ht="125.25" customHeight="1" x14ac:dyDescent="0.25">
      <c r="C24" s="157"/>
      <c r="D24" s="157"/>
      <c r="E24" s="157"/>
      <c r="F24" s="161"/>
      <c r="G24" s="14" t="s">
        <v>60</v>
      </c>
      <c r="H24" s="14" t="s">
        <v>118</v>
      </c>
      <c r="I24" s="14" t="s">
        <v>85</v>
      </c>
      <c r="J24" s="133" t="s">
        <v>27</v>
      </c>
      <c r="K24" s="133" t="s">
        <v>27</v>
      </c>
      <c r="L24" s="133" t="s">
        <v>119</v>
      </c>
      <c r="M24" s="35">
        <v>2</v>
      </c>
      <c r="N24" s="35">
        <v>3</v>
      </c>
      <c r="O24" s="35">
        <f t="shared" si="32"/>
        <v>6</v>
      </c>
      <c r="P24" s="35" t="str">
        <f t="shared" si="33"/>
        <v>Medio</v>
      </c>
      <c r="Q24" s="35">
        <v>10</v>
      </c>
      <c r="R24" s="35">
        <f t="shared" si="34"/>
        <v>60</v>
      </c>
      <c r="S24" s="36" t="str">
        <f t="shared" si="35"/>
        <v>III</v>
      </c>
      <c r="T24" s="38" t="str">
        <f t="shared" si="36"/>
        <v>Aceptable</v>
      </c>
      <c r="U24" s="35">
        <v>123</v>
      </c>
      <c r="V24" s="37" t="s">
        <v>79</v>
      </c>
      <c r="W24" s="37" t="s">
        <v>79</v>
      </c>
      <c r="X24" s="39" t="s">
        <v>79</v>
      </c>
      <c r="Y24" s="161"/>
      <c r="Z24" s="39" t="s">
        <v>79</v>
      </c>
      <c r="AA24" s="36">
        <v>2</v>
      </c>
      <c r="AB24" s="36">
        <f t="shared" si="37"/>
        <v>3</v>
      </c>
      <c r="AC24" s="36">
        <f t="shared" si="38"/>
        <v>6</v>
      </c>
      <c r="AD24" s="36" t="str">
        <f t="shared" si="39"/>
        <v>Medio</v>
      </c>
      <c r="AE24" s="36">
        <v>10</v>
      </c>
      <c r="AF24" s="36">
        <f t="shared" si="40"/>
        <v>60</v>
      </c>
      <c r="AG24" s="35" t="str">
        <f t="shared" si="41"/>
        <v>III</v>
      </c>
      <c r="AH24" s="38" t="str">
        <f t="shared" si="42"/>
        <v>Aceptable</v>
      </c>
      <c r="AI24" s="164"/>
    </row>
    <row r="25" spans="3:35" ht="98.25" customHeight="1" x14ac:dyDescent="0.25">
      <c r="C25" s="157"/>
      <c r="D25" s="157"/>
      <c r="E25" s="157"/>
      <c r="F25" s="161" t="s">
        <v>81</v>
      </c>
      <c r="G25" s="30" t="s">
        <v>64</v>
      </c>
      <c r="H25" s="14" t="s">
        <v>76</v>
      </c>
      <c r="I25" s="14" t="s">
        <v>174</v>
      </c>
      <c r="J25" s="133" t="s">
        <v>175</v>
      </c>
      <c r="K25" s="131" t="s">
        <v>391</v>
      </c>
      <c r="L25" s="133" t="s">
        <v>84</v>
      </c>
      <c r="M25" s="35">
        <v>6</v>
      </c>
      <c r="N25" s="35">
        <v>4</v>
      </c>
      <c r="O25" s="35">
        <f t="shared" si="32"/>
        <v>24</v>
      </c>
      <c r="P25" s="35" t="str">
        <f t="shared" si="33"/>
        <v>Muy Alto</v>
      </c>
      <c r="Q25" s="35">
        <v>10</v>
      </c>
      <c r="R25" s="35">
        <f t="shared" si="34"/>
        <v>240</v>
      </c>
      <c r="S25" s="36" t="str">
        <f t="shared" si="35"/>
        <v>II</v>
      </c>
      <c r="T25" s="38" t="str">
        <f t="shared" si="36"/>
        <v>Aceptable</v>
      </c>
      <c r="U25" s="35">
        <v>123</v>
      </c>
      <c r="V25" s="37" t="s">
        <v>79</v>
      </c>
      <c r="W25" s="37" t="s">
        <v>79</v>
      </c>
      <c r="X25" s="37" t="s">
        <v>79</v>
      </c>
      <c r="Y25" s="161" t="s">
        <v>509</v>
      </c>
      <c r="Z25" s="39" t="s">
        <v>79</v>
      </c>
      <c r="AA25" s="36">
        <v>2</v>
      </c>
      <c r="AB25" s="36">
        <f t="shared" si="37"/>
        <v>4</v>
      </c>
      <c r="AC25" s="36">
        <f t="shared" si="38"/>
        <v>8</v>
      </c>
      <c r="AD25" s="36" t="str">
        <f t="shared" si="39"/>
        <v>Medio</v>
      </c>
      <c r="AE25" s="36">
        <v>10</v>
      </c>
      <c r="AF25" s="36">
        <f t="shared" si="40"/>
        <v>80</v>
      </c>
      <c r="AG25" s="35" t="str">
        <f t="shared" si="41"/>
        <v>III</v>
      </c>
      <c r="AH25" s="38" t="str">
        <f t="shared" si="42"/>
        <v>Aceptable</v>
      </c>
      <c r="AI25" s="35" t="s">
        <v>80</v>
      </c>
    </row>
    <row r="26" spans="3:35" ht="98.25" customHeight="1" x14ac:dyDescent="0.25">
      <c r="C26" s="157"/>
      <c r="D26" s="157"/>
      <c r="E26" s="157"/>
      <c r="F26" s="161"/>
      <c r="G26" s="14" t="s">
        <v>63</v>
      </c>
      <c r="H26" s="14" t="s">
        <v>289</v>
      </c>
      <c r="I26" s="14" t="s">
        <v>277</v>
      </c>
      <c r="J26" s="133" t="s">
        <v>27</v>
      </c>
      <c r="K26" s="133" t="s">
        <v>278</v>
      </c>
      <c r="L26" s="133" t="s">
        <v>279</v>
      </c>
      <c r="M26" s="35">
        <v>6</v>
      </c>
      <c r="N26" s="35">
        <v>1</v>
      </c>
      <c r="O26" s="35">
        <f t="shared" si="32"/>
        <v>6</v>
      </c>
      <c r="P26" s="35" t="str">
        <f t="shared" si="33"/>
        <v>Medio</v>
      </c>
      <c r="Q26" s="35">
        <v>10</v>
      </c>
      <c r="R26" s="35">
        <f t="shared" si="34"/>
        <v>60</v>
      </c>
      <c r="S26" s="36" t="str">
        <f t="shared" si="35"/>
        <v>III</v>
      </c>
      <c r="T26" s="38" t="str">
        <f t="shared" si="36"/>
        <v>Aceptable</v>
      </c>
      <c r="U26" s="35">
        <v>123</v>
      </c>
      <c r="V26" s="37" t="s">
        <v>79</v>
      </c>
      <c r="W26" s="37" t="s">
        <v>79</v>
      </c>
      <c r="X26" s="37" t="s">
        <v>79</v>
      </c>
      <c r="Y26" s="161"/>
      <c r="Z26" s="39" t="s">
        <v>79</v>
      </c>
      <c r="AA26" s="36">
        <v>2</v>
      </c>
      <c r="AB26" s="36">
        <f t="shared" si="37"/>
        <v>1</v>
      </c>
      <c r="AC26" s="36">
        <f t="shared" si="38"/>
        <v>2</v>
      </c>
      <c r="AD26" s="36" t="str">
        <f t="shared" si="39"/>
        <v>Bajo</v>
      </c>
      <c r="AE26" s="36">
        <v>10</v>
      </c>
      <c r="AF26" s="36">
        <f t="shared" si="40"/>
        <v>20</v>
      </c>
      <c r="AG26" s="35" t="str">
        <f t="shared" si="41"/>
        <v>IV</v>
      </c>
      <c r="AH26" s="38" t="str">
        <f t="shared" si="42"/>
        <v>Aceptable</v>
      </c>
      <c r="AI26" s="35" t="s">
        <v>182</v>
      </c>
    </row>
    <row r="27" spans="3:35" ht="98.25" customHeight="1" x14ac:dyDescent="0.25">
      <c r="C27" s="157"/>
      <c r="D27" s="157"/>
      <c r="E27" s="157"/>
      <c r="F27" s="144" t="s">
        <v>81</v>
      </c>
      <c r="G27" s="135" t="s">
        <v>52</v>
      </c>
      <c r="H27" s="141" t="s">
        <v>316</v>
      </c>
      <c r="I27" s="141" t="s">
        <v>183</v>
      </c>
      <c r="J27" s="133" t="s">
        <v>127</v>
      </c>
      <c r="K27" s="133" t="s">
        <v>128</v>
      </c>
      <c r="L27" s="133" t="s">
        <v>129</v>
      </c>
      <c r="M27" s="142">
        <v>2</v>
      </c>
      <c r="N27" s="142">
        <v>2</v>
      </c>
      <c r="O27" s="142">
        <f t="shared" si="32"/>
        <v>4</v>
      </c>
      <c r="P27" s="142" t="str">
        <f t="shared" si="33"/>
        <v>Bajo</v>
      </c>
      <c r="Q27" s="142">
        <v>25</v>
      </c>
      <c r="R27" s="142">
        <f t="shared" si="34"/>
        <v>100</v>
      </c>
      <c r="S27" s="36" t="str">
        <f t="shared" si="35"/>
        <v>III</v>
      </c>
      <c r="T27" s="38" t="str">
        <f>IF(R27&gt;=360,"No Aceptable","Aceptable")</f>
        <v>Aceptable</v>
      </c>
      <c r="U27" s="142">
        <v>123</v>
      </c>
      <c r="V27" s="37" t="s">
        <v>79</v>
      </c>
      <c r="W27" s="37" t="s">
        <v>79</v>
      </c>
      <c r="X27" s="37" t="s">
        <v>130</v>
      </c>
      <c r="Y27" s="141" t="s">
        <v>260</v>
      </c>
      <c r="Z27" s="39" t="s">
        <v>79</v>
      </c>
      <c r="AA27" s="36">
        <v>2</v>
      </c>
      <c r="AB27" s="36">
        <v>2</v>
      </c>
      <c r="AC27" s="36">
        <f>AA27*AB27</f>
        <v>4</v>
      </c>
      <c r="AD27" s="36" t="str">
        <f>IF(AND(AC27&gt;=24,AC27&lt;=40),"Muy Alto",IF(AND(20&gt;=AC27,10&lt;=AC27),"Alto",IF(AND(8&gt;=AC27,6&lt;=AC27),"Medio",IF(AC27&lt;=4,"Bajo","-"))))</f>
        <v>Bajo</v>
      </c>
      <c r="AE27" s="36">
        <v>25</v>
      </c>
      <c r="AF27" s="36">
        <f>AC27*AE27</f>
        <v>100</v>
      </c>
      <c r="AG27" s="142" t="str">
        <f>IF(AND(AF27&gt;=600,AF27&lt;=4000),"I",IF(AND(500&gt;=AF27,150&lt;=AF27),"II",IF(AND(120&gt;=AF27,40&lt;=AF27),"III",IF(AF27&lt;=20,"IV","-"))))</f>
        <v>III</v>
      </c>
      <c r="AH27" s="38" t="str">
        <f>IF(AF27&gt;=360,"No Aceptable","Aceptable")</f>
        <v>Aceptable</v>
      </c>
      <c r="AI27" s="142"/>
    </row>
    <row r="28" spans="3:35" ht="108" customHeight="1" x14ac:dyDescent="0.3">
      <c r="C28" s="157"/>
      <c r="D28" s="157"/>
      <c r="E28" s="157"/>
      <c r="F28" s="226" t="s">
        <v>139</v>
      </c>
      <c r="G28" s="227" t="s">
        <v>110</v>
      </c>
      <c r="H28" s="227" t="s">
        <v>523</v>
      </c>
      <c r="I28" s="227" t="s">
        <v>524</v>
      </c>
      <c r="J28" s="228" t="s">
        <v>525</v>
      </c>
      <c r="K28" s="228" t="s">
        <v>526</v>
      </c>
      <c r="L28" s="228" t="s">
        <v>129</v>
      </c>
      <c r="M28" s="219">
        <v>6</v>
      </c>
      <c r="N28" s="219">
        <v>3</v>
      </c>
      <c r="O28" s="219">
        <f t="shared" ref="O28:O37" si="43">M28*N28</f>
        <v>18</v>
      </c>
      <c r="P28" s="219" t="str">
        <f t="shared" ref="P28:P37" si="44">IF(AND(O28&gt;=24,O28&lt;=40),"Muy Alto",IF(AND(20&gt;=O28,10&lt;=O28),"Alto",IF(AND(8&gt;=O28,6&lt;=O28),"Medio",IF(O28&lt;=4,"Bajo","-"))))</f>
        <v>Alto</v>
      </c>
      <c r="Q28" s="219">
        <v>25</v>
      </c>
      <c r="R28" s="219">
        <f t="shared" ref="R28:R37" si="45">O28*Q28</f>
        <v>450</v>
      </c>
      <c r="S28" s="229" t="str">
        <f t="shared" ref="S28:S37" si="46">IF(AND(R28&gt;=600,R28&lt;=4000),"I",IF(AND(500&gt;=R28,150&lt;=R28),"II",IF(AND(120&gt;=R28,40&lt;=R28),"III",IF(R28&lt;=20,"IV","-"))))</f>
        <v>II</v>
      </c>
      <c r="T28" s="220" t="str">
        <f>IF(R28&gt;=360,"No Aceptable","Aceptable")</f>
        <v>No Aceptable</v>
      </c>
      <c r="U28" s="219">
        <v>6</v>
      </c>
      <c r="V28" s="230" t="s">
        <v>79</v>
      </c>
      <c r="W28" s="230" t="s">
        <v>79</v>
      </c>
      <c r="X28" s="231" t="s">
        <v>527</v>
      </c>
      <c r="Y28" s="227" t="s">
        <v>528</v>
      </c>
      <c r="Z28" s="232" t="s">
        <v>529</v>
      </c>
      <c r="AA28" s="229">
        <v>2</v>
      </c>
      <c r="AB28" s="229">
        <v>4</v>
      </c>
      <c r="AC28" s="229">
        <f>AA28*AB28</f>
        <v>8</v>
      </c>
      <c r="AD28" s="229" t="str">
        <f>IF(AND(AC28&gt;=24,AC28&lt;=40),"Muy Alto",IF(AND(20&gt;=AC28,10&lt;=AC28),"Alto",IF(AND(8&gt;=AC28,6&lt;=AC28),"Medio",IF(AC28&lt;=4,"Bajo","-"))))</f>
        <v>Medio</v>
      </c>
      <c r="AE28" s="229">
        <v>25</v>
      </c>
      <c r="AF28" s="229">
        <f>AC28*AE28</f>
        <v>200</v>
      </c>
      <c r="AG28" s="219" t="str">
        <f>IF(AND(AF28&gt;=600,AF28&lt;=4000),"I",IF(AND(500&gt;=AF28,150&lt;=AF28),"II",IF(AND(120&gt;=AF28,40&lt;=AF28),"III",IF(AF28&lt;=20,"IV","-"))))</f>
        <v>II</v>
      </c>
      <c r="AH28" s="220" t="str">
        <f>IF(AF28&gt;=360,"No Aceptable","Aceptable")</f>
        <v>Aceptable</v>
      </c>
      <c r="AI28" s="219" t="s">
        <v>530</v>
      </c>
    </row>
    <row r="29" spans="3:35" ht="98.25" customHeight="1" x14ac:dyDescent="0.25">
      <c r="C29" s="157"/>
      <c r="D29" s="157"/>
      <c r="E29" s="72" t="s">
        <v>318</v>
      </c>
      <c r="F29" s="57" t="s">
        <v>81</v>
      </c>
      <c r="G29" s="135" t="s">
        <v>68</v>
      </c>
      <c r="H29" s="14" t="s">
        <v>317</v>
      </c>
      <c r="I29" s="14" t="s">
        <v>172</v>
      </c>
      <c r="J29" s="133" t="s">
        <v>171</v>
      </c>
      <c r="K29" s="136" t="s">
        <v>280</v>
      </c>
      <c r="L29" s="133" t="s">
        <v>171</v>
      </c>
      <c r="M29" s="35">
        <v>2</v>
      </c>
      <c r="N29" s="35">
        <v>2</v>
      </c>
      <c r="O29" s="35">
        <f t="shared" si="43"/>
        <v>4</v>
      </c>
      <c r="P29" s="35" t="str">
        <f t="shared" si="44"/>
        <v>Bajo</v>
      </c>
      <c r="Q29" s="35">
        <v>25</v>
      </c>
      <c r="R29" s="35">
        <f t="shared" si="45"/>
        <v>100</v>
      </c>
      <c r="S29" s="36" t="str">
        <f t="shared" si="46"/>
        <v>III</v>
      </c>
      <c r="T29" s="38" t="str">
        <f>IF(R29&gt;=360,"No Aceptable","Aceptable")</f>
        <v>Aceptable</v>
      </c>
      <c r="U29" s="35">
        <v>6</v>
      </c>
      <c r="V29" s="37" t="s">
        <v>173</v>
      </c>
      <c r="W29" s="37" t="s">
        <v>173</v>
      </c>
      <c r="X29" s="114" t="s">
        <v>373</v>
      </c>
      <c r="Y29" s="98" t="s">
        <v>328</v>
      </c>
      <c r="Z29" s="39" t="s">
        <v>173</v>
      </c>
      <c r="AA29" s="36">
        <v>2</v>
      </c>
      <c r="AB29" s="36">
        <v>1</v>
      </c>
      <c r="AC29" s="36">
        <f>AA29*AB29</f>
        <v>2</v>
      </c>
      <c r="AD29" s="36" t="str">
        <f>IF(AND(AC29&gt;=24,AC29&lt;=40),"Muy Alto",IF(AND(20&gt;=AC29,10&lt;=AC29),"Alto",IF(AND(8&gt;=AC29,6&lt;=AC29),"Medio",IF(AC29&lt;=4,"Bajo","-"))))</f>
        <v>Bajo</v>
      </c>
      <c r="AE29" s="36">
        <v>10</v>
      </c>
      <c r="AF29" s="36">
        <f>AC29*AE29</f>
        <v>20</v>
      </c>
      <c r="AG29" s="35" t="str">
        <f>IF(AND(AF29&gt;=600,AF29&lt;=4000),"I",IF(AND(500&gt;=AF29,150&lt;=AF29),"II",IF(AND(120&gt;=AF29,40&lt;=AF29),"III",IF(AF29&lt;=20,"IV","-"))))</f>
        <v>IV</v>
      </c>
      <c r="AH29" s="38" t="str">
        <f>IF(AF29&gt;=360,"No Aceptable","Aceptable")</f>
        <v>Aceptable</v>
      </c>
      <c r="AI29" s="35"/>
    </row>
    <row r="30" spans="3:35" ht="145.5" customHeight="1" x14ac:dyDescent="0.25">
      <c r="C30" s="157"/>
      <c r="D30" s="157"/>
      <c r="E30" s="74" t="s">
        <v>325</v>
      </c>
      <c r="F30" s="57" t="s">
        <v>81</v>
      </c>
      <c r="G30" s="14" t="s">
        <v>58</v>
      </c>
      <c r="H30" s="14" t="s">
        <v>327</v>
      </c>
      <c r="I30" s="14" t="s">
        <v>326</v>
      </c>
      <c r="J30" s="133" t="s">
        <v>27</v>
      </c>
      <c r="K30" s="133" t="s">
        <v>27</v>
      </c>
      <c r="L30" s="131" t="s">
        <v>375</v>
      </c>
      <c r="M30" s="35">
        <v>2</v>
      </c>
      <c r="N30" s="35">
        <v>2</v>
      </c>
      <c r="O30" s="35">
        <f t="shared" si="43"/>
        <v>4</v>
      </c>
      <c r="P30" s="35" t="str">
        <f t="shared" si="44"/>
        <v>Bajo</v>
      </c>
      <c r="Q30" s="35">
        <v>25</v>
      </c>
      <c r="R30" s="35">
        <f t="shared" si="45"/>
        <v>100</v>
      </c>
      <c r="S30" s="35" t="str">
        <f t="shared" si="46"/>
        <v>III</v>
      </c>
      <c r="T30" s="38" t="str">
        <f>IF(R30&gt;=360,"No Aceptable","Aceptable")</f>
        <v>Aceptable</v>
      </c>
      <c r="U30" s="35">
        <v>123</v>
      </c>
      <c r="V30" s="37" t="s">
        <v>79</v>
      </c>
      <c r="W30" s="37" t="s">
        <v>79</v>
      </c>
      <c r="X30" s="37" t="s">
        <v>27</v>
      </c>
      <c r="Y30" s="114" t="s">
        <v>374</v>
      </c>
      <c r="Z30" s="37" t="s">
        <v>79</v>
      </c>
      <c r="AA30" s="35">
        <v>2</v>
      </c>
      <c r="AB30" s="35">
        <v>2</v>
      </c>
      <c r="AC30" s="35">
        <f>AA30*AB30</f>
        <v>4</v>
      </c>
      <c r="AD30" s="35" t="str">
        <f>IF(AND(AC30&gt;=24,AC30&lt;=40),"Muy Alto",IF(AND(20&gt;=AC30,10&lt;=AC30),"Alto",IF(AND(8&gt;=AC30,6&lt;=AC30),"Medio",IF(AC30&lt;=4,"Bajo","-"))))</f>
        <v>Bajo</v>
      </c>
      <c r="AE30" s="35">
        <v>25</v>
      </c>
      <c r="AF30" s="35">
        <f>AC30*AE30</f>
        <v>100</v>
      </c>
      <c r="AG30" s="35" t="str">
        <f>IF(AND(AF30&gt;=600,AF30&lt;=4000),"I",IF(AND(500&gt;=AF30,150&lt;=AF30),"II",IF(AND(120&gt;=AF30,40&lt;=AF30),"III",IF(AF30&lt;=20,"IV","-"))))</f>
        <v>III</v>
      </c>
      <c r="AH30" s="38" t="str">
        <f>IF(AF30&gt;=360,"No Aceptable","Aceptable")</f>
        <v>Aceptable</v>
      </c>
      <c r="AI30" s="35"/>
    </row>
    <row r="31" spans="3:35" ht="108.75" customHeight="1" x14ac:dyDescent="0.25">
      <c r="C31" s="157"/>
      <c r="D31" s="157"/>
      <c r="E31" s="158" t="s">
        <v>315</v>
      </c>
      <c r="F31" s="57" t="s">
        <v>81</v>
      </c>
      <c r="G31" s="14" t="s">
        <v>58</v>
      </c>
      <c r="H31" s="14" t="s">
        <v>305</v>
      </c>
      <c r="I31" s="14" t="s">
        <v>78</v>
      </c>
      <c r="J31" s="133" t="s">
        <v>27</v>
      </c>
      <c r="K31" s="133" t="s">
        <v>117</v>
      </c>
      <c r="L31" s="133" t="s">
        <v>263</v>
      </c>
      <c r="M31" s="35">
        <v>2</v>
      </c>
      <c r="N31" s="35">
        <v>2</v>
      </c>
      <c r="O31" s="35">
        <f t="shared" si="43"/>
        <v>4</v>
      </c>
      <c r="P31" s="35" t="str">
        <f t="shared" si="44"/>
        <v>Bajo</v>
      </c>
      <c r="Q31" s="35">
        <v>25</v>
      </c>
      <c r="R31" s="35">
        <f t="shared" si="45"/>
        <v>100</v>
      </c>
      <c r="S31" s="36" t="str">
        <f t="shared" si="46"/>
        <v>III</v>
      </c>
      <c r="T31" s="38" t="str">
        <f>IF(R31&gt;=360,"No Aceptable","Aceptable")</f>
        <v>Aceptable</v>
      </c>
      <c r="U31" s="35">
        <v>8</v>
      </c>
      <c r="V31" s="37" t="s">
        <v>79</v>
      </c>
      <c r="W31" s="37" t="s">
        <v>79</v>
      </c>
      <c r="X31" s="37" t="s">
        <v>170</v>
      </c>
      <c r="Y31" s="14" t="s">
        <v>282</v>
      </c>
      <c r="Z31" s="37" t="s">
        <v>79</v>
      </c>
      <c r="AA31" s="35">
        <v>2</v>
      </c>
      <c r="AB31" s="35">
        <f t="shared" si="37"/>
        <v>2</v>
      </c>
      <c r="AC31" s="35">
        <f t="shared" si="38"/>
        <v>4</v>
      </c>
      <c r="AD31" s="35" t="str">
        <f t="shared" si="39"/>
        <v>Bajo</v>
      </c>
      <c r="AE31" s="35">
        <v>10</v>
      </c>
      <c r="AF31" s="35">
        <f t="shared" si="40"/>
        <v>40</v>
      </c>
      <c r="AG31" s="35" t="str">
        <f t="shared" si="41"/>
        <v>III</v>
      </c>
      <c r="AH31" s="38" t="str">
        <f t="shared" si="42"/>
        <v>Aceptable</v>
      </c>
      <c r="AI31" s="76"/>
    </row>
    <row r="32" spans="3:35" ht="144" customHeight="1" x14ac:dyDescent="0.25">
      <c r="C32" s="157"/>
      <c r="D32" s="157"/>
      <c r="E32" s="158"/>
      <c r="F32" s="57" t="s">
        <v>81</v>
      </c>
      <c r="G32" s="136" t="s">
        <v>64</v>
      </c>
      <c r="H32" s="137" t="s">
        <v>403</v>
      </c>
      <c r="I32" s="137" t="s">
        <v>404</v>
      </c>
      <c r="J32" s="136" t="s">
        <v>405</v>
      </c>
      <c r="K32" s="136" t="s">
        <v>406</v>
      </c>
      <c r="L32" s="131" t="s">
        <v>27</v>
      </c>
      <c r="M32" s="104">
        <v>6</v>
      </c>
      <c r="N32" s="104">
        <v>1</v>
      </c>
      <c r="O32" s="104">
        <f t="shared" si="43"/>
        <v>6</v>
      </c>
      <c r="P32" s="104" t="str">
        <f t="shared" si="44"/>
        <v>Medio</v>
      </c>
      <c r="Q32" s="104">
        <v>10</v>
      </c>
      <c r="R32" s="104">
        <f t="shared" si="45"/>
        <v>60</v>
      </c>
      <c r="S32" s="97" t="str">
        <f t="shared" si="46"/>
        <v>III</v>
      </c>
      <c r="T32" s="118" t="str">
        <f t="shared" ref="T32" si="47">IF(R32&gt;=360,"No Aceptable","Aceptable")</f>
        <v>Aceptable</v>
      </c>
      <c r="U32" s="104">
        <v>123</v>
      </c>
      <c r="V32" s="114" t="s">
        <v>79</v>
      </c>
      <c r="W32" s="114" t="s">
        <v>79</v>
      </c>
      <c r="X32" s="114" t="s">
        <v>79</v>
      </c>
      <c r="Y32" s="98" t="s">
        <v>509</v>
      </c>
      <c r="Z32" s="114" t="s">
        <v>79</v>
      </c>
      <c r="AA32" s="104">
        <v>2</v>
      </c>
      <c r="AB32" s="104">
        <f t="shared" ref="AB32" si="48">N32</f>
        <v>1</v>
      </c>
      <c r="AC32" s="104">
        <f t="shared" ref="AC32" si="49">AA32*AB32</f>
        <v>2</v>
      </c>
      <c r="AD32" s="104" t="str">
        <f t="shared" ref="AD32" si="50">IF(AND(AC32&gt;=24,AC32&lt;=40),"Muy Alto",IF(AND(20&gt;=AC32,10&lt;=AC32),"Alto",IF(AND(8&gt;=AC32,6&lt;=AC32),"Medio",IF(AC32&lt;=4,"Bajo","-"))))</f>
        <v>Bajo</v>
      </c>
      <c r="AE32" s="104">
        <v>10</v>
      </c>
      <c r="AF32" s="104">
        <f t="shared" ref="AF32" si="51">AC32*AE32</f>
        <v>20</v>
      </c>
      <c r="AG32" s="104" t="str">
        <f t="shared" ref="AG32" si="52">IF(AND(AF32&gt;=600,AF32&lt;=4000),"I",IF(AND(500&gt;=AF32,150&lt;=AF32),"II",IF(AND(120&gt;=AF32,40&lt;=AF32),"III",IF(AF32&lt;=20,"IV","-"))))</f>
        <v>IV</v>
      </c>
      <c r="AH32" s="118" t="str">
        <f t="shared" ref="AH32" si="53">IF(AF32&gt;=360,"No Aceptable","Aceptable")</f>
        <v>Aceptable</v>
      </c>
      <c r="AI32" s="76"/>
    </row>
    <row r="33" spans="3:35" ht="144" customHeight="1" x14ac:dyDescent="0.25">
      <c r="C33" s="157"/>
      <c r="D33" s="157"/>
      <c r="E33" s="158"/>
      <c r="F33" s="144" t="s">
        <v>81</v>
      </c>
      <c r="G33" s="77" t="s">
        <v>68</v>
      </c>
      <c r="H33" s="141" t="s">
        <v>176</v>
      </c>
      <c r="I33" s="141" t="s">
        <v>145</v>
      </c>
      <c r="J33" s="133" t="s">
        <v>299</v>
      </c>
      <c r="K33" s="131" t="s">
        <v>511</v>
      </c>
      <c r="L33" s="133" t="s">
        <v>27</v>
      </c>
      <c r="M33" s="142">
        <v>2</v>
      </c>
      <c r="N33" s="36">
        <v>1</v>
      </c>
      <c r="O33" s="31">
        <f t="shared" ref="O33:O34" si="54">M33*N33</f>
        <v>2</v>
      </c>
      <c r="P33" s="31" t="str">
        <f t="shared" ref="P33:P34" si="55">IF(AND(O33&gt;=24,O33&lt;=40),"Muy Alto",IF(AND(20&gt;=O33,10&lt;=O33),"Alto",IF(AND(8&gt;=O33,6&lt;=O33),"Medio",IF(O33&lt;=4,"Bajo","-"))))</f>
        <v>Bajo</v>
      </c>
      <c r="Q33" s="36">
        <v>25</v>
      </c>
      <c r="R33" s="36">
        <f t="shared" ref="R33:R34" si="56">O33*Q33</f>
        <v>50</v>
      </c>
      <c r="S33" s="36" t="str">
        <f t="shared" ref="S33:S34" si="57">IF(AND(R33&gt;=600,R33&lt;=4000),"I",IF(AND(500&gt;=R33,150&lt;=R33),"II",IF(AND(120&gt;=R33,40&lt;=R33),"III",IF(R33&lt;=20,"IV","-"))))</f>
        <v>III</v>
      </c>
      <c r="T33" s="87" t="str">
        <f>IF(R33&gt;=360,"No Aceptable","Aceptable")</f>
        <v>Aceptable</v>
      </c>
      <c r="U33" s="142">
        <v>123</v>
      </c>
      <c r="V33" s="143" t="s">
        <v>79</v>
      </c>
      <c r="W33" s="143" t="s">
        <v>79</v>
      </c>
      <c r="X33" s="143" t="s">
        <v>79</v>
      </c>
      <c r="Y33" s="144" t="s">
        <v>512</v>
      </c>
      <c r="Z33" s="39" t="s">
        <v>79</v>
      </c>
      <c r="AA33" s="36">
        <v>2</v>
      </c>
      <c r="AB33" s="36">
        <v>1</v>
      </c>
      <c r="AC33" s="36">
        <f>AA33*AB33</f>
        <v>2</v>
      </c>
      <c r="AD33" s="36" t="str">
        <f>IF(AND(AC33&gt;=24,AC33&lt;=40),"Muy Alto",IF(AND(20&gt;=AC33,10&lt;=AC33),"Alto",IF(AND(8&gt;=AC33,6&lt;=AC33),"Medio",IF(AC33&lt;=4,"Bajo","-"))))</f>
        <v>Bajo</v>
      </c>
      <c r="AE33" s="36">
        <v>10</v>
      </c>
      <c r="AF33" s="36">
        <f>AC33*AE33</f>
        <v>20</v>
      </c>
      <c r="AG33" s="142" t="str">
        <f>IF(AND(AF33&gt;=600,AF33&lt;=4000),"I",IF(AND(500&gt;=AF33,150&lt;=AF33),"II",IF(AND(120&gt;=AF33,40&lt;=AF33),"III",IF(AF33&lt;=20,"IV","-"))))</f>
        <v>IV</v>
      </c>
      <c r="AH33" s="38" t="str">
        <f>IF(AF33&gt;=360,"No Aceptable","Aceptable")</f>
        <v>Aceptable</v>
      </c>
      <c r="AI33" s="104" t="s">
        <v>273</v>
      </c>
    </row>
    <row r="34" spans="3:35" ht="131.25" customHeight="1" x14ac:dyDescent="0.3">
      <c r="C34" s="157"/>
      <c r="D34" s="157"/>
      <c r="E34" s="158"/>
      <c r="F34" s="226" t="s">
        <v>139</v>
      </c>
      <c r="G34" s="227" t="s">
        <v>110</v>
      </c>
      <c r="H34" s="227" t="s">
        <v>523</v>
      </c>
      <c r="I34" s="227" t="s">
        <v>524</v>
      </c>
      <c r="J34" s="228" t="s">
        <v>525</v>
      </c>
      <c r="K34" s="228" t="s">
        <v>526</v>
      </c>
      <c r="L34" s="228" t="s">
        <v>129</v>
      </c>
      <c r="M34" s="219">
        <v>6</v>
      </c>
      <c r="N34" s="219">
        <v>3</v>
      </c>
      <c r="O34" s="219">
        <f t="shared" si="54"/>
        <v>18</v>
      </c>
      <c r="P34" s="219" t="str">
        <f t="shared" si="55"/>
        <v>Alto</v>
      </c>
      <c r="Q34" s="219">
        <v>25</v>
      </c>
      <c r="R34" s="219">
        <f t="shared" si="56"/>
        <v>450</v>
      </c>
      <c r="S34" s="229" t="str">
        <f t="shared" si="57"/>
        <v>II</v>
      </c>
      <c r="T34" s="220" t="str">
        <f>IF(R34&gt;=360,"No Aceptable","Aceptable")</f>
        <v>No Aceptable</v>
      </c>
      <c r="U34" s="219">
        <v>6</v>
      </c>
      <c r="V34" s="230" t="s">
        <v>79</v>
      </c>
      <c r="W34" s="230" t="s">
        <v>79</v>
      </c>
      <c r="X34" s="231" t="s">
        <v>527</v>
      </c>
      <c r="Y34" s="227" t="s">
        <v>528</v>
      </c>
      <c r="Z34" s="232" t="s">
        <v>529</v>
      </c>
      <c r="AA34" s="229">
        <v>2</v>
      </c>
      <c r="AB34" s="229">
        <v>4</v>
      </c>
      <c r="AC34" s="229">
        <f>AA34*AB34</f>
        <v>8</v>
      </c>
      <c r="AD34" s="229" t="str">
        <f>IF(AND(AC34&gt;=24,AC34&lt;=40),"Muy Alto",IF(AND(20&gt;=AC34,10&lt;=AC34),"Alto",IF(AND(8&gt;=AC34,6&lt;=AC34),"Medio",IF(AC34&lt;=4,"Bajo","-"))))</f>
        <v>Medio</v>
      </c>
      <c r="AE34" s="229">
        <v>25</v>
      </c>
      <c r="AF34" s="229">
        <f>AC34*AE34</f>
        <v>200</v>
      </c>
      <c r="AG34" s="219" t="str">
        <f>IF(AND(AF34&gt;=600,AF34&lt;=4000),"I",IF(AND(500&gt;=AF34,150&lt;=AF34),"II",IF(AND(120&gt;=AF34,40&lt;=AF34),"III",IF(AF34&lt;=20,"IV","-"))))</f>
        <v>II</v>
      </c>
      <c r="AH34" s="220" t="str">
        <f>IF(AF34&gt;=360,"No Aceptable","Aceptable")</f>
        <v>Aceptable</v>
      </c>
      <c r="AI34" s="219" t="s">
        <v>530</v>
      </c>
    </row>
    <row r="35" spans="3:35" ht="95.25" customHeight="1" x14ac:dyDescent="0.25">
      <c r="C35" s="157" t="s">
        <v>352</v>
      </c>
      <c r="D35" s="157" t="s">
        <v>240</v>
      </c>
      <c r="E35" s="72" t="s">
        <v>247</v>
      </c>
      <c r="F35" s="54" t="s">
        <v>139</v>
      </c>
      <c r="G35" s="135" t="s">
        <v>91</v>
      </c>
      <c r="H35" s="14" t="s">
        <v>248</v>
      </c>
      <c r="I35" s="98" t="s">
        <v>513</v>
      </c>
      <c r="J35" s="98" t="s">
        <v>369</v>
      </c>
      <c r="K35" s="98" t="s">
        <v>370</v>
      </c>
      <c r="L35" s="131" t="s">
        <v>27</v>
      </c>
      <c r="M35" s="35">
        <v>2</v>
      </c>
      <c r="N35" s="35">
        <v>1</v>
      </c>
      <c r="O35" s="35">
        <f t="shared" si="43"/>
        <v>2</v>
      </c>
      <c r="P35" s="35" t="str">
        <f t="shared" si="44"/>
        <v>Bajo</v>
      </c>
      <c r="Q35" s="35">
        <v>25</v>
      </c>
      <c r="R35" s="35">
        <f t="shared" si="45"/>
        <v>50</v>
      </c>
      <c r="S35" s="36" t="str">
        <f t="shared" si="46"/>
        <v>III</v>
      </c>
      <c r="T35" s="38" t="str">
        <f t="shared" ref="T35:T40" si="58">IF(R35&gt;=360,"No Aceptable","Aceptable")</f>
        <v>Aceptable</v>
      </c>
      <c r="U35" s="35">
        <v>30</v>
      </c>
      <c r="V35" s="37" t="s">
        <v>79</v>
      </c>
      <c r="W35" s="37" t="s">
        <v>79</v>
      </c>
      <c r="X35" s="37" t="s">
        <v>295</v>
      </c>
      <c r="Y35" s="14" t="s">
        <v>296</v>
      </c>
      <c r="Z35" s="37" t="s">
        <v>79</v>
      </c>
      <c r="AA35" s="35">
        <v>2</v>
      </c>
      <c r="AB35" s="35">
        <v>1</v>
      </c>
      <c r="AC35" s="35">
        <f>AA35*AB35</f>
        <v>2</v>
      </c>
      <c r="AD35" s="36" t="str">
        <f>IF(AND(AC35&gt;=24,AC35&lt;=40),"Muy Alto",IF(AND(20&gt;=AC35,10&lt;=AC35),"Alto",IF(AND(8&gt;=AC35,6&lt;=AC35),"Medio",IF(AC35&lt;=4,"Bajo","-"))))</f>
        <v>Bajo</v>
      </c>
      <c r="AE35" s="35">
        <v>10</v>
      </c>
      <c r="AF35" s="35">
        <f>AC35*AE35</f>
        <v>20</v>
      </c>
      <c r="AG35" s="35" t="str">
        <f>IF(AND(AF35&gt;=600,AF35&lt;=4000),"I",IF(AND(500&gt;=AF35,150&lt;=AF35),"II",IF(AND(120&gt;=AF35,40&lt;=AF35),"III",IF(AF35&lt;=20,"IV","-"))))</f>
        <v>IV</v>
      </c>
      <c r="AH35" s="38" t="str">
        <f t="shared" si="5"/>
        <v>Aceptable</v>
      </c>
      <c r="AI35" s="35" t="s">
        <v>219</v>
      </c>
    </row>
    <row r="36" spans="3:35" ht="96" customHeight="1" x14ac:dyDescent="0.25">
      <c r="C36" s="157"/>
      <c r="D36" s="157"/>
      <c r="E36" s="72" t="s">
        <v>324</v>
      </c>
      <c r="F36" s="54" t="s">
        <v>139</v>
      </c>
      <c r="G36" s="136" t="s">
        <v>69</v>
      </c>
      <c r="H36" s="98" t="s">
        <v>376</v>
      </c>
      <c r="I36" s="98" t="s">
        <v>241</v>
      </c>
      <c r="J36" s="131" t="s">
        <v>27</v>
      </c>
      <c r="K36" s="131" t="s">
        <v>27</v>
      </c>
      <c r="L36" s="131" t="s">
        <v>27</v>
      </c>
      <c r="M36" s="35">
        <v>2</v>
      </c>
      <c r="N36" s="35">
        <v>2</v>
      </c>
      <c r="O36" s="35">
        <f t="shared" si="43"/>
        <v>4</v>
      </c>
      <c r="P36" s="35" t="str">
        <f t="shared" si="44"/>
        <v>Bajo</v>
      </c>
      <c r="Q36" s="35">
        <v>25</v>
      </c>
      <c r="R36" s="35">
        <f t="shared" si="45"/>
        <v>100</v>
      </c>
      <c r="S36" s="36" t="str">
        <f t="shared" si="46"/>
        <v>III</v>
      </c>
      <c r="T36" s="38" t="str">
        <f t="shared" si="58"/>
        <v>Aceptable</v>
      </c>
      <c r="U36" s="35">
        <v>8</v>
      </c>
      <c r="V36" s="37" t="s">
        <v>79</v>
      </c>
      <c r="W36" s="37" t="s">
        <v>79</v>
      </c>
      <c r="X36" s="114" t="s">
        <v>514</v>
      </c>
      <c r="Y36" s="32" t="s">
        <v>27</v>
      </c>
      <c r="Z36" s="39" t="s">
        <v>79</v>
      </c>
      <c r="AA36" s="36">
        <v>2</v>
      </c>
      <c r="AB36" s="36">
        <v>2</v>
      </c>
      <c r="AC36" s="36">
        <f>AA36*AB36</f>
        <v>4</v>
      </c>
      <c r="AD36" s="36" t="str">
        <f>IF(AND(AC36&gt;=24,AC36&lt;=40),"Muy Alto",IF(AND(20&gt;=AC36,10&lt;=AC36),"Alto",IF(AND(8&gt;=AC36,6&lt;=AC36),"Medio",IF(AC36&lt;=4,"Bajo","-"))))</f>
        <v>Bajo</v>
      </c>
      <c r="AE36" s="36">
        <v>25</v>
      </c>
      <c r="AF36" s="36">
        <f>AC36*AE36</f>
        <v>100</v>
      </c>
      <c r="AG36" s="35" t="str">
        <f>IF(AND(AF36&gt;=600,AF36&lt;=4000),"I",IF(AND(500&gt;=AF36,150&lt;=AF36),"II",IF(AND(120&gt;=AF36,40&lt;=AF36),"III",IF(AF36&lt;=20,"IV","-"))))</f>
        <v>III</v>
      </c>
      <c r="AH36" s="38" t="str">
        <f t="shared" si="5"/>
        <v>Aceptable</v>
      </c>
      <c r="AI36" s="35" t="s">
        <v>297</v>
      </c>
    </row>
    <row r="37" spans="3:35" ht="95.25" customHeight="1" x14ac:dyDescent="0.25">
      <c r="C37" s="157" t="s">
        <v>349</v>
      </c>
      <c r="D37" s="157" t="s">
        <v>319</v>
      </c>
      <c r="E37" s="72" t="s">
        <v>320</v>
      </c>
      <c r="F37" s="54" t="s">
        <v>139</v>
      </c>
      <c r="G37" s="14" t="s">
        <v>58</v>
      </c>
      <c r="H37" s="14" t="s">
        <v>321</v>
      </c>
      <c r="I37" s="14" t="s">
        <v>78</v>
      </c>
      <c r="J37" s="133" t="s">
        <v>27</v>
      </c>
      <c r="K37" s="133" t="s">
        <v>117</v>
      </c>
      <c r="L37" s="133" t="s">
        <v>263</v>
      </c>
      <c r="M37" s="35">
        <v>2</v>
      </c>
      <c r="N37" s="35">
        <v>2</v>
      </c>
      <c r="O37" s="35">
        <f t="shared" si="43"/>
        <v>4</v>
      </c>
      <c r="P37" s="35" t="str">
        <f t="shared" si="44"/>
        <v>Bajo</v>
      </c>
      <c r="Q37" s="35">
        <v>25</v>
      </c>
      <c r="R37" s="35">
        <f t="shared" si="45"/>
        <v>100</v>
      </c>
      <c r="S37" s="36" t="str">
        <f t="shared" si="46"/>
        <v>III</v>
      </c>
      <c r="T37" s="38" t="str">
        <f>IF(R37&gt;=360,"No Aceptable","Aceptable")</f>
        <v>Aceptable</v>
      </c>
      <c r="U37" s="35">
        <v>8</v>
      </c>
      <c r="V37" s="37" t="s">
        <v>79</v>
      </c>
      <c r="W37" s="37" t="s">
        <v>79</v>
      </c>
      <c r="X37" s="37" t="s">
        <v>170</v>
      </c>
      <c r="Y37" s="14" t="s">
        <v>282</v>
      </c>
      <c r="Z37" s="37" t="s">
        <v>79</v>
      </c>
      <c r="AA37" s="35">
        <v>2</v>
      </c>
      <c r="AB37" s="35">
        <f t="shared" ref="AB37" si="59">N37</f>
        <v>2</v>
      </c>
      <c r="AC37" s="35">
        <f t="shared" ref="AC37" si="60">AA37*AB37</f>
        <v>4</v>
      </c>
      <c r="AD37" s="35" t="str">
        <f t="shared" ref="AD37" si="61">IF(AND(AC37&gt;=24,AC37&lt;=40),"Muy Alto",IF(AND(20&gt;=AC37,10&lt;=AC37),"Alto",IF(AND(8&gt;=AC37,6&lt;=AC37),"Medio",IF(AC37&lt;=4,"Bajo","-"))))</f>
        <v>Bajo</v>
      </c>
      <c r="AE37" s="35">
        <v>10</v>
      </c>
      <c r="AF37" s="35">
        <f t="shared" ref="AF37" si="62">AC37*AE37</f>
        <v>40</v>
      </c>
      <c r="AG37" s="35" t="str">
        <f t="shared" ref="AG37" si="63">IF(AND(AF37&gt;=600,AF37&lt;=4000),"I",IF(AND(500&gt;=AF37,150&lt;=AF37),"II",IF(AND(120&gt;=AF37,40&lt;=AF37),"III",IF(AF37&lt;=20,"IV","-"))))</f>
        <v>III</v>
      </c>
      <c r="AH37" s="38" t="str">
        <f t="shared" ref="AH37" si="64">IF(AF37&gt;=360,"No Aceptable","Aceptable")</f>
        <v>Aceptable</v>
      </c>
      <c r="AI37" s="168" t="s">
        <v>353</v>
      </c>
    </row>
    <row r="38" spans="3:35" ht="127.5" customHeight="1" x14ac:dyDescent="0.25">
      <c r="C38" s="157"/>
      <c r="D38" s="157"/>
      <c r="E38" s="72" t="s">
        <v>298</v>
      </c>
      <c r="F38" s="54" t="s">
        <v>139</v>
      </c>
      <c r="G38" s="98" t="s">
        <v>45</v>
      </c>
      <c r="H38" s="98" t="s">
        <v>292</v>
      </c>
      <c r="I38" s="98" t="s">
        <v>281</v>
      </c>
      <c r="J38" s="131" t="s">
        <v>379</v>
      </c>
      <c r="K38" s="131" t="s">
        <v>378</v>
      </c>
      <c r="L38" s="131" t="s">
        <v>377</v>
      </c>
      <c r="M38" s="35">
        <v>6</v>
      </c>
      <c r="N38" s="35">
        <v>2</v>
      </c>
      <c r="O38" s="35">
        <f t="shared" ref="O38:O40" si="65">M38*N38</f>
        <v>12</v>
      </c>
      <c r="P38" s="35" t="str">
        <f t="shared" ref="P38:P40" si="66">IF(AND(O38&gt;=24,O38&lt;=40),"Muy Alto",IF(AND(20&gt;=O38,10&lt;=O38),"Alto",IF(AND(8&gt;=O38,6&lt;=O38),"Medio",IF(O38&lt;=4,"Bajo","-"))))</f>
        <v>Alto</v>
      </c>
      <c r="Q38" s="35">
        <v>25</v>
      </c>
      <c r="R38" s="35">
        <f t="shared" ref="R38:R40" si="67">O38*Q38</f>
        <v>300</v>
      </c>
      <c r="S38" s="36" t="str">
        <f t="shared" ref="S38:S40" si="68">IF(AND(R38&gt;=600,R38&lt;=4000),"I",IF(AND(500&gt;=R38,150&lt;=R38),"II",IF(AND(120&gt;=R38,40&lt;=R38),"III",IF(R38&lt;=20,"IV","-"))))</f>
        <v>II</v>
      </c>
      <c r="T38" s="38" t="str">
        <f t="shared" si="58"/>
        <v>Aceptable</v>
      </c>
      <c r="U38" s="35">
        <v>30</v>
      </c>
      <c r="V38" s="14" t="s">
        <v>364</v>
      </c>
      <c r="W38" s="35" t="s">
        <v>294</v>
      </c>
      <c r="X38" s="37"/>
      <c r="Y38" s="134" t="s">
        <v>395</v>
      </c>
      <c r="Z38" s="37" t="s">
        <v>285</v>
      </c>
      <c r="AA38" s="35">
        <v>2</v>
      </c>
      <c r="AB38" s="37">
        <v>2</v>
      </c>
      <c r="AC38" s="35">
        <f t="shared" ref="AC38:AC40" si="69">AA38*AB38</f>
        <v>4</v>
      </c>
      <c r="AD38" s="35" t="str">
        <f t="shared" ref="AD38:AD40" si="70">IF(AND(AC38&gt;=24,AC38&lt;=40),"Muy Alto",IF(AND(20&gt;=AC38,10&lt;=AC38),"Alto",IF(AND(8&gt;=AC38,6&lt;=AC38),"Medio",IF(AC38&lt;=4,"Bajo","-"))))</f>
        <v>Bajo</v>
      </c>
      <c r="AE38" s="35">
        <v>10</v>
      </c>
      <c r="AF38" s="35">
        <f t="shared" ref="AF38:AF40" si="71">AC38*AE38</f>
        <v>40</v>
      </c>
      <c r="AG38" s="35" t="str">
        <f t="shared" ref="AG38:AG40" si="72">IF(AND(AF38&gt;=600,AF38&lt;=4000),"I",IF(AND(500&gt;=AF38,150&lt;=AF38),"II",IF(AND(120&gt;=AF38,40&lt;=AF38),"III",IF(AF38&lt;=20,"IV","-"))))</f>
        <v>III</v>
      </c>
      <c r="AH38" s="38" t="str">
        <f t="shared" si="5"/>
        <v>Aceptable</v>
      </c>
      <c r="AI38" s="169"/>
    </row>
    <row r="39" spans="3:35" s="107" customFormat="1" ht="95.25" customHeight="1" x14ac:dyDescent="0.25">
      <c r="C39" s="157" t="s">
        <v>390</v>
      </c>
      <c r="D39" s="157" t="s">
        <v>387</v>
      </c>
      <c r="E39" s="165" t="s">
        <v>389</v>
      </c>
      <c r="F39" s="102" t="s">
        <v>139</v>
      </c>
      <c r="G39" s="98" t="s">
        <v>64</v>
      </c>
      <c r="H39" s="98" t="s">
        <v>76</v>
      </c>
      <c r="I39" s="98" t="s">
        <v>174</v>
      </c>
      <c r="J39" s="131" t="s">
        <v>175</v>
      </c>
      <c r="K39" s="131" t="s">
        <v>391</v>
      </c>
      <c r="L39" s="131" t="s">
        <v>84</v>
      </c>
      <c r="M39" s="104">
        <v>6</v>
      </c>
      <c r="N39" s="104">
        <v>4</v>
      </c>
      <c r="O39" s="104">
        <f t="shared" si="65"/>
        <v>24</v>
      </c>
      <c r="P39" s="104" t="str">
        <f t="shared" si="66"/>
        <v>Muy Alto</v>
      </c>
      <c r="Q39" s="104">
        <v>10</v>
      </c>
      <c r="R39" s="104">
        <f t="shared" si="67"/>
        <v>240</v>
      </c>
      <c r="S39" s="97" t="str">
        <f t="shared" si="68"/>
        <v>II</v>
      </c>
      <c r="T39" s="118" t="str">
        <f t="shared" si="58"/>
        <v>Aceptable</v>
      </c>
      <c r="U39" s="104">
        <v>123</v>
      </c>
      <c r="V39" s="114" t="s">
        <v>79</v>
      </c>
      <c r="W39" s="114" t="s">
        <v>79</v>
      </c>
      <c r="X39" s="114" t="s">
        <v>79</v>
      </c>
      <c r="Y39" s="98" t="s">
        <v>282</v>
      </c>
      <c r="Z39" s="114" t="s">
        <v>79</v>
      </c>
      <c r="AA39" s="104">
        <v>2</v>
      </c>
      <c r="AB39" s="104">
        <f t="shared" ref="AB39:AB40" si="73">N39</f>
        <v>4</v>
      </c>
      <c r="AC39" s="104">
        <f t="shared" si="69"/>
        <v>8</v>
      </c>
      <c r="AD39" s="104" t="str">
        <f t="shared" si="70"/>
        <v>Medio</v>
      </c>
      <c r="AE39" s="104">
        <v>10</v>
      </c>
      <c r="AF39" s="104">
        <f t="shared" si="71"/>
        <v>80</v>
      </c>
      <c r="AG39" s="104" t="str">
        <f t="shared" si="72"/>
        <v>III</v>
      </c>
      <c r="AH39" s="118" t="str">
        <f t="shared" si="5"/>
        <v>Aceptable</v>
      </c>
      <c r="AI39" s="108" t="s">
        <v>353</v>
      </c>
    </row>
    <row r="40" spans="3:35" s="107" customFormat="1" ht="111" customHeight="1" x14ac:dyDescent="0.25">
      <c r="C40" s="157"/>
      <c r="D40" s="157"/>
      <c r="E40" s="167"/>
      <c r="F40" s="102" t="s">
        <v>139</v>
      </c>
      <c r="G40" s="136" t="s">
        <v>69</v>
      </c>
      <c r="H40" s="98" t="s">
        <v>400</v>
      </c>
      <c r="I40" s="98" t="s">
        <v>401</v>
      </c>
      <c r="J40" s="131" t="s">
        <v>27</v>
      </c>
      <c r="K40" s="131" t="s">
        <v>27</v>
      </c>
      <c r="L40" s="131" t="s">
        <v>27</v>
      </c>
      <c r="M40" s="35">
        <v>6</v>
      </c>
      <c r="N40" s="35">
        <v>2</v>
      </c>
      <c r="O40" s="35">
        <f t="shared" si="65"/>
        <v>12</v>
      </c>
      <c r="P40" s="35" t="str">
        <f t="shared" si="66"/>
        <v>Alto</v>
      </c>
      <c r="Q40" s="35">
        <v>25</v>
      </c>
      <c r="R40" s="35">
        <f t="shared" si="67"/>
        <v>300</v>
      </c>
      <c r="S40" s="36" t="str">
        <f t="shared" si="68"/>
        <v>II</v>
      </c>
      <c r="T40" s="38" t="str">
        <f t="shared" si="58"/>
        <v>Aceptable</v>
      </c>
      <c r="U40" s="35">
        <v>30</v>
      </c>
      <c r="V40" s="114" t="s">
        <v>79</v>
      </c>
      <c r="W40" s="114" t="s">
        <v>79</v>
      </c>
      <c r="X40" s="134" t="s">
        <v>402</v>
      </c>
      <c r="Y40" s="134" t="s">
        <v>399</v>
      </c>
      <c r="Z40" s="114" t="s">
        <v>285</v>
      </c>
      <c r="AA40" s="104">
        <v>2</v>
      </c>
      <c r="AB40" s="104">
        <f t="shared" si="73"/>
        <v>2</v>
      </c>
      <c r="AC40" s="104">
        <f t="shared" si="69"/>
        <v>4</v>
      </c>
      <c r="AD40" s="104" t="str">
        <f t="shared" si="70"/>
        <v>Bajo</v>
      </c>
      <c r="AE40" s="104">
        <v>10</v>
      </c>
      <c r="AF40" s="104">
        <f t="shared" si="71"/>
        <v>40</v>
      </c>
      <c r="AG40" s="104" t="str">
        <f t="shared" si="72"/>
        <v>III</v>
      </c>
      <c r="AH40" s="118" t="str">
        <f t="shared" si="5"/>
        <v>Aceptable</v>
      </c>
      <c r="AI40" s="108"/>
    </row>
    <row r="41" spans="3:35" s="107" customFormat="1" ht="95.25" customHeight="1" x14ac:dyDescent="0.25">
      <c r="C41" s="157"/>
      <c r="D41" s="157"/>
      <c r="E41" s="93" t="s">
        <v>392</v>
      </c>
      <c r="F41" s="102" t="s">
        <v>139</v>
      </c>
      <c r="G41" s="136" t="s">
        <v>66</v>
      </c>
      <c r="H41" s="98" t="s">
        <v>408</v>
      </c>
      <c r="I41" s="98" t="s">
        <v>401</v>
      </c>
      <c r="J41" s="131" t="s">
        <v>27</v>
      </c>
      <c r="K41" s="131" t="s">
        <v>27</v>
      </c>
      <c r="L41" s="131" t="s">
        <v>27</v>
      </c>
      <c r="M41" s="35">
        <v>6</v>
      </c>
      <c r="N41" s="35">
        <v>2</v>
      </c>
      <c r="O41" s="35">
        <f t="shared" ref="O41:O42" si="74">M41*N41</f>
        <v>12</v>
      </c>
      <c r="P41" s="35" t="str">
        <f t="shared" ref="P41:P42" si="75">IF(AND(O41&gt;=24,O41&lt;=40),"Muy Alto",IF(AND(20&gt;=O41,10&lt;=O41),"Alto",IF(AND(8&gt;=O41,6&lt;=O41),"Medio",IF(O41&lt;=4,"Bajo","-"))))</f>
        <v>Alto</v>
      </c>
      <c r="Q41" s="35">
        <v>25</v>
      </c>
      <c r="R41" s="35">
        <f t="shared" ref="R41:R42" si="76">O41*Q41</f>
        <v>300</v>
      </c>
      <c r="S41" s="36" t="str">
        <f t="shared" ref="S41:S42" si="77">IF(AND(R41&gt;=600,R41&lt;=4000),"I",IF(AND(500&gt;=R41,150&lt;=R41),"II",IF(AND(120&gt;=R41,40&lt;=R41),"III",IF(R41&lt;=20,"IV","-"))))</f>
        <v>II</v>
      </c>
      <c r="T41" s="38" t="str">
        <f t="shared" ref="T41" si="78">IF(R41&gt;=360,"No Aceptable","Aceptable")</f>
        <v>Aceptable</v>
      </c>
      <c r="U41" s="35">
        <v>30</v>
      </c>
      <c r="V41" s="114" t="s">
        <v>79</v>
      </c>
      <c r="W41" s="114" t="s">
        <v>79</v>
      </c>
      <c r="X41" s="134" t="s">
        <v>409</v>
      </c>
      <c r="Y41" s="134" t="s">
        <v>410</v>
      </c>
      <c r="Z41" s="114" t="s">
        <v>285</v>
      </c>
      <c r="AA41" s="104">
        <v>2</v>
      </c>
      <c r="AB41" s="104">
        <f t="shared" ref="AB41" si="79">N41</f>
        <v>2</v>
      </c>
      <c r="AC41" s="104">
        <f t="shared" ref="AC41" si="80">AA41*AB41</f>
        <v>4</v>
      </c>
      <c r="AD41" s="104" t="str">
        <f t="shared" ref="AD41" si="81">IF(AND(AC41&gt;=24,AC41&lt;=40),"Muy Alto",IF(AND(20&gt;=AC41,10&lt;=AC41),"Alto",IF(AND(8&gt;=AC41,6&lt;=AC41),"Medio",IF(AC41&lt;=4,"Bajo","-"))))</f>
        <v>Bajo</v>
      </c>
      <c r="AE41" s="104">
        <v>10</v>
      </c>
      <c r="AF41" s="104">
        <f t="shared" ref="AF41" si="82">AC41*AE41</f>
        <v>40</v>
      </c>
      <c r="AG41" s="104" t="str">
        <f t="shared" ref="AG41" si="83">IF(AND(AF41&gt;=600,AF41&lt;=4000),"I",IF(AND(500&gt;=AF41,150&lt;=AF41),"II",IF(AND(120&gt;=AF41,40&lt;=AF41),"III",IF(AF41&lt;=20,"IV","-"))))</f>
        <v>III</v>
      </c>
      <c r="AH41" s="118" t="str">
        <f t="shared" ref="AH41" si="84">IF(AF41&gt;=360,"No Aceptable","Aceptable")</f>
        <v>Aceptable</v>
      </c>
      <c r="AI41" s="108"/>
    </row>
    <row r="42" spans="3:35" s="107" customFormat="1" ht="95.25" customHeight="1" x14ac:dyDescent="0.25">
      <c r="C42" s="157"/>
      <c r="D42" s="157"/>
      <c r="E42" s="165" t="s">
        <v>388</v>
      </c>
      <c r="F42" s="102" t="s">
        <v>139</v>
      </c>
      <c r="G42" s="136" t="s">
        <v>90</v>
      </c>
      <c r="H42" s="98" t="s">
        <v>411</v>
      </c>
      <c r="I42" s="98" t="s">
        <v>412</v>
      </c>
      <c r="J42" s="131" t="s">
        <v>27</v>
      </c>
      <c r="K42" s="131" t="s">
        <v>27</v>
      </c>
      <c r="L42" s="131" t="s">
        <v>27</v>
      </c>
      <c r="M42" s="35">
        <v>2</v>
      </c>
      <c r="N42" s="35">
        <v>2</v>
      </c>
      <c r="O42" s="35">
        <f t="shared" si="74"/>
        <v>4</v>
      </c>
      <c r="P42" s="35" t="str">
        <f t="shared" si="75"/>
        <v>Bajo</v>
      </c>
      <c r="Q42" s="35">
        <v>25</v>
      </c>
      <c r="R42" s="35">
        <f t="shared" si="76"/>
        <v>100</v>
      </c>
      <c r="S42" s="36" t="str">
        <f t="shared" si="77"/>
        <v>III</v>
      </c>
      <c r="T42" s="38" t="str">
        <f>IF(R42&gt;=360,"No Aceptable","Aceptable")</f>
        <v>Aceptable</v>
      </c>
      <c r="U42" s="35">
        <v>30</v>
      </c>
      <c r="V42" s="114" t="s">
        <v>79</v>
      </c>
      <c r="W42" s="114" t="s">
        <v>79</v>
      </c>
      <c r="X42" s="114" t="s">
        <v>79</v>
      </c>
      <c r="Y42" s="134" t="s">
        <v>413</v>
      </c>
      <c r="Z42" s="114" t="s">
        <v>285</v>
      </c>
      <c r="AA42" s="104">
        <v>2</v>
      </c>
      <c r="AB42" s="104">
        <f t="shared" ref="AB42" si="85">N42</f>
        <v>2</v>
      </c>
      <c r="AC42" s="104">
        <f t="shared" ref="AC42" si="86">AA42*AB42</f>
        <v>4</v>
      </c>
      <c r="AD42" s="104" t="str">
        <f t="shared" ref="AD42" si="87">IF(AND(AC42&gt;=24,AC42&lt;=40),"Muy Alto",IF(AND(20&gt;=AC42,10&lt;=AC42),"Alto",IF(AND(8&gt;=AC42,6&lt;=AC42),"Medio",IF(AC42&lt;=4,"Bajo","-"))))</f>
        <v>Bajo</v>
      </c>
      <c r="AE42" s="104">
        <v>10</v>
      </c>
      <c r="AF42" s="104">
        <f t="shared" ref="AF42" si="88">AC42*AE42</f>
        <v>40</v>
      </c>
      <c r="AG42" s="104" t="str">
        <f t="shared" ref="AG42" si="89">IF(AND(AF42&gt;=600,AF42&lt;=4000),"I",IF(AND(500&gt;=AF42,150&lt;=AF42),"II",IF(AND(120&gt;=AF42,40&lt;=AF42),"III",IF(AF42&lt;=20,"IV","-"))))</f>
        <v>III</v>
      </c>
      <c r="AH42" s="118" t="str">
        <f t="shared" ref="AH42" si="90">IF(AF42&gt;=360,"No Aceptable","Aceptable")</f>
        <v>Aceptable</v>
      </c>
      <c r="AI42" s="108"/>
    </row>
    <row r="43" spans="3:35" ht="95.25" customHeight="1" x14ac:dyDescent="0.25">
      <c r="C43" s="157"/>
      <c r="D43" s="157"/>
      <c r="E43" s="167"/>
      <c r="F43" s="102" t="s">
        <v>139</v>
      </c>
      <c r="G43" s="136" t="s">
        <v>69</v>
      </c>
      <c r="H43" s="98" t="s">
        <v>407</v>
      </c>
      <c r="I43" s="98" t="s">
        <v>397</v>
      </c>
      <c r="J43" s="131" t="s">
        <v>27</v>
      </c>
      <c r="K43" s="131" t="s">
        <v>27</v>
      </c>
      <c r="L43" s="131" t="s">
        <v>27</v>
      </c>
      <c r="M43" s="104">
        <v>6</v>
      </c>
      <c r="N43" s="104">
        <v>2</v>
      </c>
      <c r="O43" s="104">
        <f t="shared" ref="O43:O44" si="91">M43*N43</f>
        <v>12</v>
      </c>
      <c r="P43" s="104" t="str">
        <f t="shared" ref="P43:P44" si="92">IF(AND(O43&gt;=24,O43&lt;=40),"Muy Alto",IF(AND(20&gt;=O43,10&lt;=O43),"Alto",IF(AND(8&gt;=O43,6&lt;=O43),"Medio",IF(O43&lt;=4,"Bajo","-"))))</f>
        <v>Alto</v>
      </c>
      <c r="Q43" s="104">
        <v>25</v>
      </c>
      <c r="R43" s="104">
        <f t="shared" ref="R43:R44" si="93">O43*Q43</f>
        <v>300</v>
      </c>
      <c r="S43" s="97" t="str">
        <f t="shared" ref="S43:S44" si="94">IF(AND(R43&gt;=600,R43&lt;=4000),"I",IF(AND(500&gt;=R43,150&lt;=R43),"II",IF(AND(120&gt;=R43,40&lt;=R43),"III",IF(R43&lt;=20,"IV","-"))))</f>
        <v>II</v>
      </c>
      <c r="T43" s="118" t="str">
        <f t="shared" ref="T43" si="95">IF(R43&gt;=360,"No Aceptable","Aceptable")</f>
        <v>Aceptable</v>
      </c>
      <c r="U43" s="104">
        <v>30</v>
      </c>
      <c r="V43" s="114" t="s">
        <v>79</v>
      </c>
      <c r="W43" s="114" t="s">
        <v>79</v>
      </c>
      <c r="X43" s="134" t="s">
        <v>398</v>
      </c>
      <c r="Y43" s="134" t="s">
        <v>399</v>
      </c>
      <c r="Z43" s="114" t="s">
        <v>285</v>
      </c>
      <c r="AA43" s="104">
        <v>2</v>
      </c>
      <c r="AB43" s="104">
        <f t="shared" ref="AB43" si="96">N43</f>
        <v>2</v>
      </c>
      <c r="AC43" s="104">
        <f t="shared" ref="AC43" si="97">AA43*AB43</f>
        <v>4</v>
      </c>
      <c r="AD43" s="104" t="str">
        <f t="shared" ref="AD43" si="98">IF(AND(AC43&gt;=24,AC43&lt;=40),"Muy Alto",IF(AND(20&gt;=AC43,10&lt;=AC43),"Alto",IF(AND(8&gt;=AC43,6&lt;=AC43),"Medio",IF(AC43&lt;=4,"Bajo","-"))))</f>
        <v>Bajo</v>
      </c>
      <c r="AE43" s="104">
        <v>10</v>
      </c>
      <c r="AF43" s="104">
        <f t="shared" ref="AF43" si="99">AC43*AE43</f>
        <v>40</v>
      </c>
      <c r="AG43" s="104" t="str">
        <f t="shared" ref="AG43" si="100">IF(AND(AF43&gt;=600,AF43&lt;=4000),"I",IF(AND(500&gt;=AF43,150&lt;=AF43),"II",IF(AND(120&gt;=AF43,40&lt;=AF43),"III",IF(AF43&lt;=20,"IV","-"))))</f>
        <v>III</v>
      </c>
      <c r="AH43" s="118" t="str">
        <f t="shared" ref="AH43" si="101">IF(AF43&gt;=360,"No Aceptable","Aceptable")</f>
        <v>Aceptable</v>
      </c>
      <c r="AI43" s="52"/>
    </row>
    <row r="44" spans="3:35" ht="95.25" customHeight="1" x14ac:dyDescent="0.3">
      <c r="C44" s="157"/>
      <c r="D44" s="157"/>
      <c r="E44" s="165" t="s">
        <v>392</v>
      </c>
      <c r="F44" s="225" t="s">
        <v>139</v>
      </c>
      <c r="G44" s="226" t="s">
        <v>110</v>
      </c>
      <c r="H44" s="226" t="s">
        <v>531</v>
      </c>
      <c r="I44" s="226" t="s">
        <v>532</v>
      </c>
      <c r="J44" s="233" t="s">
        <v>533</v>
      </c>
      <c r="K44" s="233" t="s">
        <v>27</v>
      </c>
      <c r="L44" s="233" t="s">
        <v>27</v>
      </c>
      <c r="M44" s="219">
        <v>6</v>
      </c>
      <c r="N44" s="219">
        <v>3</v>
      </c>
      <c r="O44" s="219">
        <f t="shared" si="91"/>
        <v>18</v>
      </c>
      <c r="P44" s="219" t="str">
        <f t="shared" si="92"/>
        <v>Alto</v>
      </c>
      <c r="Q44" s="219">
        <v>25</v>
      </c>
      <c r="R44" s="219">
        <f t="shared" si="93"/>
        <v>450</v>
      </c>
      <c r="S44" s="229" t="str">
        <f t="shared" si="94"/>
        <v>II</v>
      </c>
      <c r="T44" s="220" t="str">
        <f>IF(R44&gt;=360,"No Aceptable","Aceptable")</f>
        <v>No Aceptable</v>
      </c>
      <c r="U44" s="219">
        <v>6</v>
      </c>
      <c r="V44" s="230" t="s">
        <v>79</v>
      </c>
      <c r="W44" s="230" t="s">
        <v>79</v>
      </c>
      <c r="X44" s="231" t="s">
        <v>527</v>
      </c>
      <c r="Y44" s="227" t="s">
        <v>528</v>
      </c>
      <c r="Z44" s="232" t="s">
        <v>529</v>
      </c>
      <c r="AA44" s="229">
        <v>2</v>
      </c>
      <c r="AB44" s="229">
        <v>4</v>
      </c>
      <c r="AC44" s="229">
        <f>AA44*AB44</f>
        <v>8</v>
      </c>
      <c r="AD44" s="229" t="str">
        <f>IF(AND(AC44&gt;=24,AC44&lt;=40),"Muy Alto",IF(AND(20&gt;=AC44,10&lt;=AC44),"Alto",IF(AND(8&gt;=AC44,6&lt;=AC44),"Medio",IF(AC44&lt;=4,"Bajo","-"))))</f>
        <v>Medio</v>
      </c>
      <c r="AE44" s="229">
        <v>25</v>
      </c>
      <c r="AF44" s="229">
        <f>AC44*AE44</f>
        <v>200</v>
      </c>
      <c r="AG44" s="219" t="str">
        <f>IF(AND(AF44&gt;=600,AF44&lt;=4000),"I",IF(AND(500&gt;=AF44,150&lt;=AF44),"II",IF(AND(120&gt;=AF44,40&lt;=AF44),"III",IF(AF44&lt;=20,"IV","-"))))</f>
        <v>II</v>
      </c>
      <c r="AH44" s="220" t="str">
        <f>IF(AF44&gt;=360,"No Aceptable","Aceptable")</f>
        <v>Aceptable</v>
      </c>
      <c r="AI44" s="219" t="s">
        <v>530</v>
      </c>
    </row>
    <row r="45" spans="3:35" s="107" customFormat="1" ht="112.5" customHeight="1" x14ac:dyDescent="0.25">
      <c r="C45" s="157"/>
      <c r="D45" s="157"/>
      <c r="E45" s="167"/>
      <c r="F45" s="102" t="s">
        <v>139</v>
      </c>
      <c r="G45" s="98" t="s">
        <v>45</v>
      </c>
      <c r="H45" s="98" t="s">
        <v>393</v>
      </c>
      <c r="I45" s="98" t="s">
        <v>281</v>
      </c>
      <c r="J45" s="131" t="s">
        <v>379</v>
      </c>
      <c r="K45" s="131" t="s">
        <v>378</v>
      </c>
      <c r="L45" s="131" t="s">
        <v>377</v>
      </c>
      <c r="M45" s="104">
        <v>6</v>
      </c>
      <c r="N45" s="104">
        <v>2</v>
      </c>
      <c r="O45" s="104">
        <f t="shared" ref="O45" si="102">M45*N45</f>
        <v>12</v>
      </c>
      <c r="P45" s="104" t="str">
        <f t="shared" ref="P45" si="103">IF(AND(O45&gt;=24,O45&lt;=40),"Muy Alto",IF(AND(20&gt;=O45,10&lt;=O45),"Alto",IF(AND(8&gt;=O45,6&lt;=O45),"Medio",IF(O45&lt;=4,"Bajo","-"))))</f>
        <v>Alto</v>
      </c>
      <c r="Q45" s="104">
        <v>25</v>
      </c>
      <c r="R45" s="104">
        <f t="shared" ref="R45" si="104">O45*Q45</f>
        <v>300</v>
      </c>
      <c r="S45" s="97" t="str">
        <f t="shared" ref="S45" si="105">IF(AND(R45&gt;=600,R45&lt;=4000),"I",IF(AND(500&gt;=R45,150&lt;=R45),"II",IF(AND(120&gt;=R45,40&lt;=R45),"III",IF(R45&lt;=20,"IV","-"))))</f>
        <v>II</v>
      </c>
      <c r="T45" s="118" t="str">
        <f t="shared" ref="T45" si="106">IF(R45&gt;=360,"No Aceptable","Aceptable")</f>
        <v>Aceptable</v>
      </c>
      <c r="U45" s="104">
        <v>30</v>
      </c>
      <c r="V45" s="98" t="s">
        <v>364</v>
      </c>
      <c r="W45" s="104" t="s">
        <v>294</v>
      </c>
      <c r="X45" s="114" t="s">
        <v>79</v>
      </c>
      <c r="Y45" s="134" t="s">
        <v>395</v>
      </c>
      <c r="Z45" s="114" t="s">
        <v>285</v>
      </c>
      <c r="AA45" s="104">
        <v>2</v>
      </c>
      <c r="AB45" s="114">
        <v>2</v>
      </c>
      <c r="AC45" s="104">
        <f t="shared" ref="AC45" si="107">AA45*AB45</f>
        <v>4</v>
      </c>
      <c r="AD45" s="104" t="str">
        <f t="shared" ref="AD45" si="108">IF(AND(AC45&gt;=24,AC45&lt;=40),"Muy Alto",IF(AND(20&gt;=AC45,10&lt;=AC45),"Alto",IF(AND(8&gt;=AC45,6&lt;=AC45),"Medio",IF(AC45&lt;=4,"Bajo","-"))))</f>
        <v>Bajo</v>
      </c>
      <c r="AE45" s="104">
        <v>10</v>
      </c>
      <c r="AF45" s="104">
        <f t="shared" ref="AF45" si="109">AC45*AE45</f>
        <v>40</v>
      </c>
      <c r="AG45" s="104" t="str">
        <f t="shared" ref="AG45" si="110">IF(AND(AF45&gt;=600,AF45&lt;=4000),"I",IF(AND(500&gt;=AF45,150&lt;=AF45),"II",IF(AND(120&gt;=AF45,40&lt;=AF45),"III",IF(AF45&lt;=20,"IV","-"))))</f>
        <v>III</v>
      </c>
      <c r="AH45" s="118" t="str">
        <f t="shared" ref="AH45" si="111">IF(AF45&gt;=360,"No Aceptable","Aceptable")</f>
        <v>Aceptable</v>
      </c>
      <c r="AI45" s="109"/>
    </row>
    <row r="46" spans="3:35" s="107" customFormat="1" ht="132" x14ac:dyDescent="0.25">
      <c r="C46" s="158" t="s">
        <v>351</v>
      </c>
      <c r="D46" s="158" t="s">
        <v>306</v>
      </c>
      <c r="E46" s="158" t="s">
        <v>290</v>
      </c>
      <c r="F46" s="159" t="s">
        <v>139</v>
      </c>
      <c r="G46" s="98" t="s">
        <v>45</v>
      </c>
      <c r="H46" s="98" t="s">
        <v>393</v>
      </c>
      <c r="I46" s="98" t="s">
        <v>281</v>
      </c>
      <c r="J46" s="131" t="s">
        <v>379</v>
      </c>
      <c r="K46" s="131" t="s">
        <v>378</v>
      </c>
      <c r="L46" s="131" t="s">
        <v>377</v>
      </c>
      <c r="M46" s="104">
        <v>6</v>
      </c>
      <c r="N46" s="104">
        <v>2</v>
      </c>
      <c r="O46" s="104">
        <f t="shared" ref="O46:O52" si="112">M46*N46</f>
        <v>12</v>
      </c>
      <c r="P46" s="104" t="str">
        <f t="shared" ref="P46:P52" si="113">IF(AND(O46&gt;=24,O46&lt;=40),"Muy Alto",IF(AND(20&gt;=O46,10&lt;=O46),"Alto",IF(AND(8&gt;=O46,6&lt;=O46),"Medio",IF(O46&lt;=4,"Bajo","-"))))</f>
        <v>Alto</v>
      </c>
      <c r="Q46" s="104">
        <v>25</v>
      </c>
      <c r="R46" s="104">
        <f t="shared" ref="R46:R52" si="114">O46*Q46</f>
        <v>300</v>
      </c>
      <c r="S46" s="97" t="str">
        <f t="shared" ref="S46:S52" si="115">IF(AND(R46&gt;=600,R46&lt;=4000),"I",IF(AND(500&gt;=R46,150&lt;=R46),"II",IF(AND(120&gt;=R46,40&lt;=R46),"III",IF(R46&lt;=20,"IV","-"))))</f>
        <v>II</v>
      </c>
      <c r="T46" s="118" t="str">
        <f t="shared" ref="T46:T52" si="116">IF(R46&gt;=360,"No Aceptable","Aceptable")</f>
        <v>Aceptable</v>
      </c>
      <c r="U46" s="104">
        <v>123</v>
      </c>
      <c r="V46" s="104" t="s">
        <v>79</v>
      </c>
      <c r="W46" s="104" t="s">
        <v>79</v>
      </c>
      <c r="X46" s="114" t="s">
        <v>283</v>
      </c>
      <c r="Y46" s="117" t="s">
        <v>394</v>
      </c>
      <c r="Z46" s="114" t="s">
        <v>285</v>
      </c>
      <c r="AA46" s="104">
        <v>2</v>
      </c>
      <c r="AB46" s="114">
        <v>2</v>
      </c>
      <c r="AC46" s="104">
        <f>AA46*AB46</f>
        <v>4</v>
      </c>
      <c r="AD46" s="104" t="str">
        <f>IF(AND(AC46&gt;=24,AC46&lt;=40),"Muy Alto",IF(AND(20&gt;=AC46,10&lt;=AC46),"Alto",IF(AND(8&gt;=AC46,6&lt;=AC46),"Medio",IF(AC46&lt;=4,"Bajo","-"))))</f>
        <v>Bajo</v>
      </c>
      <c r="AE46" s="104">
        <v>10</v>
      </c>
      <c r="AF46" s="104">
        <f>AC46*AE46</f>
        <v>40</v>
      </c>
      <c r="AG46" s="104" t="str">
        <f>IF(AND(AF46&gt;=600,AF46&lt;=4000),"I",IF(AND(500&gt;=AF46,150&lt;=AF46),"II",IF(AND(120&gt;=AF46,40&lt;=AF46),"III",IF(AF46&lt;=20,"IV","-"))))</f>
        <v>III</v>
      </c>
      <c r="AH46" s="118" t="str">
        <f>IF(AF46&gt;=360,"No Aceptable","Aceptable")</f>
        <v>Aceptable</v>
      </c>
      <c r="AI46" s="98" t="s">
        <v>286</v>
      </c>
    </row>
    <row r="47" spans="3:35" ht="103.5" x14ac:dyDescent="0.25">
      <c r="C47" s="158"/>
      <c r="D47" s="158"/>
      <c r="E47" s="158"/>
      <c r="F47" s="159"/>
      <c r="G47" s="30" t="s">
        <v>45</v>
      </c>
      <c r="H47" s="14" t="s">
        <v>287</v>
      </c>
      <c r="I47" s="14" t="s">
        <v>281</v>
      </c>
      <c r="J47" s="131" t="s">
        <v>379</v>
      </c>
      <c r="K47" s="131" t="s">
        <v>378</v>
      </c>
      <c r="L47" s="131" t="s">
        <v>377</v>
      </c>
      <c r="M47" s="35">
        <v>6</v>
      </c>
      <c r="N47" s="35">
        <v>2</v>
      </c>
      <c r="O47" s="35">
        <f t="shared" si="112"/>
        <v>12</v>
      </c>
      <c r="P47" s="35" t="str">
        <f t="shared" si="113"/>
        <v>Alto</v>
      </c>
      <c r="Q47" s="35">
        <v>25</v>
      </c>
      <c r="R47" s="35">
        <f t="shared" si="114"/>
        <v>300</v>
      </c>
      <c r="S47" s="36" t="str">
        <f t="shared" si="115"/>
        <v>II</v>
      </c>
      <c r="T47" s="38" t="str">
        <f t="shared" si="116"/>
        <v>Aceptable</v>
      </c>
      <c r="U47" s="35">
        <v>123</v>
      </c>
      <c r="V47" s="35" t="s">
        <v>79</v>
      </c>
      <c r="W47" s="35" t="s">
        <v>79</v>
      </c>
      <c r="X47" s="114" t="s">
        <v>288</v>
      </c>
      <c r="Y47" s="170" t="s">
        <v>515</v>
      </c>
      <c r="Z47" s="37" t="s">
        <v>285</v>
      </c>
      <c r="AA47" s="35">
        <v>2</v>
      </c>
      <c r="AB47" s="37">
        <v>2</v>
      </c>
      <c r="AC47" s="35">
        <f>AA47*AB47</f>
        <v>4</v>
      </c>
      <c r="AD47" s="35" t="str">
        <f>IF(AND(AC47&gt;=24,AC47&lt;=40),"Muy Alto",IF(AND(20&gt;=AC47,10&lt;=AC47),"Alto",IF(AND(8&gt;=AC47,6&lt;=AC47),"Medio",IF(AC47&lt;=4,"Bajo","-"))))</f>
        <v>Bajo</v>
      </c>
      <c r="AE47" s="35">
        <v>10</v>
      </c>
      <c r="AF47" s="35">
        <f>AC47*AE47</f>
        <v>40</v>
      </c>
      <c r="AG47" s="35" t="str">
        <f>IF(AND(AF47&gt;=600,AF47&lt;=4000),"I",IF(AND(500&gt;=AF47,150&lt;=AF47),"II",IF(AND(120&gt;=AF47,40&lt;=AF47),"III",IF(AF47&lt;=20,"IV","-"))))</f>
        <v>III</v>
      </c>
      <c r="AH47" s="38" t="str">
        <f>IF(AF47&gt;=360,"No Aceptable","Aceptable")</f>
        <v>Aceptable</v>
      </c>
      <c r="AI47" s="171" t="s">
        <v>337</v>
      </c>
    </row>
    <row r="48" spans="3:35" ht="101.25" customHeight="1" x14ac:dyDescent="0.25">
      <c r="C48" s="158"/>
      <c r="D48" s="158"/>
      <c r="E48" s="158"/>
      <c r="F48" s="159"/>
      <c r="G48" s="30" t="s">
        <v>45</v>
      </c>
      <c r="H48" s="14" t="s">
        <v>292</v>
      </c>
      <c r="I48" s="14" t="s">
        <v>281</v>
      </c>
      <c r="J48" s="131" t="s">
        <v>379</v>
      </c>
      <c r="K48" s="131" t="s">
        <v>378</v>
      </c>
      <c r="L48" s="131" t="s">
        <v>377</v>
      </c>
      <c r="M48" s="35">
        <v>6</v>
      </c>
      <c r="N48" s="35">
        <v>2</v>
      </c>
      <c r="O48" s="35">
        <f t="shared" si="112"/>
        <v>12</v>
      </c>
      <c r="P48" s="35" t="str">
        <f t="shared" si="113"/>
        <v>Alto</v>
      </c>
      <c r="Q48" s="35">
        <v>25</v>
      </c>
      <c r="R48" s="35">
        <f t="shared" si="114"/>
        <v>300</v>
      </c>
      <c r="S48" s="36" t="str">
        <f t="shared" si="115"/>
        <v>II</v>
      </c>
      <c r="T48" s="38" t="str">
        <f t="shared" si="116"/>
        <v>Aceptable</v>
      </c>
      <c r="U48" s="35">
        <v>30</v>
      </c>
      <c r="V48" s="35" t="s">
        <v>293</v>
      </c>
      <c r="W48" s="35" t="s">
        <v>294</v>
      </c>
      <c r="X48" s="104" t="s">
        <v>79</v>
      </c>
      <c r="Y48" s="170"/>
      <c r="Z48" s="37" t="s">
        <v>285</v>
      </c>
      <c r="AA48" s="35">
        <v>2</v>
      </c>
      <c r="AB48" s="37">
        <v>2</v>
      </c>
      <c r="AC48" s="35">
        <f>AA48*AB48</f>
        <v>4</v>
      </c>
      <c r="AD48" s="35" t="str">
        <f>IF(AND(AC48&gt;=24,AC48&lt;=40),"Muy Alto",IF(AND(20&gt;=AC48,10&lt;=AC48),"Alto",IF(AND(8&gt;=AC48,6&lt;=AC48),"Medio",IF(AC48&lt;=4,"Bajo","-"))))</f>
        <v>Bajo</v>
      </c>
      <c r="AE48" s="35">
        <v>10</v>
      </c>
      <c r="AF48" s="35">
        <f>AC48*AE48</f>
        <v>40</v>
      </c>
      <c r="AG48" s="35" t="str">
        <f>IF(AND(AF48&gt;=600,AF48&lt;=4000),"I",IF(AND(500&gt;=AF48,150&lt;=AF48),"II",IF(AND(120&gt;=AF48,40&lt;=AF48),"III",IF(AF48&lt;=20,"IV","-"))))</f>
        <v>III</v>
      </c>
      <c r="AH48" s="38" t="str">
        <f>IF(AF48&gt;=360,"No Aceptable","Aceptable")</f>
        <v>Aceptable</v>
      </c>
      <c r="AI48" s="171"/>
    </row>
    <row r="49" spans="3:35" ht="103.5" x14ac:dyDescent="0.25">
      <c r="C49" s="157" t="s">
        <v>350</v>
      </c>
      <c r="D49" s="157" t="s">
        <v>307</v>
      </c>
      <c r="E49" s="157" t="s">
        <v>271</v>
      </c>
      <c r="F49" s="102" t="s">
        <v>152</v>
      </c>
      <c r="G49" s="14" t="s">
        <v>69</v>
      </c>
      <c r="H49" s="98" t="s">
        <v>258</v>
      </c>
      <c r="I49" s="98" t="s">
        <v>164</v>
      </c>
      <c r="J49" s="131" t="s">
        <v>27</v>
      </c>
      <c r="K49" s="131" t="s">
        <v>195</v>
      </c>
      <c r="L49" s="131" t="s">
        <v>27</v>
      </c>
      <c r="M49" s="35">
        <v>2</v>
      </c>
      <c r="N49" s="35">
        <v>2</v>
      </c>
      <c r="O49" s="35">
        <f t="shared" si="112"/>
        <v>4</v>
      </c>
      <c r="P49" s="35" t="str">
        <f t="shared" si="113"/>
        <v>Bajo</v>
      </c>
      <c r="Q49" s="35">
        <v>25</v>
      </c>
      <c r="R49" s="35">
        <f t="shared" si="114"/>
        <v>100</v>
      </c>
      <c r="S49" s="36" t="str">
        <f t="shared" si="115"/>
        <v>III</v>
      </c>
      <c r="T49" s="118" t="str">
        <f t="shared" si="116"/>
        <v>Aceptable</v>
      </c>
      <c r="U49" s="35">
        <v>123</v>
      </c>
      <c r="V49" s="75" t="s">
        <v>79</v>
      </c>
      <c r="W49" s="75" t="s">
        <v>79</v>
      </c>
      <c r="X49" s="75" t="s">
        <v>79</v>
      </c>
      <c r="Y49" s="67" t="s">
        <v>217</v>
      </c>
      <c r="Z49" s="39" t="s">
        <v>79</v>
      </c>
      <c r="AA49" s="75">
        <v>2</v>
      </c>
      <c r="AB49" s="75">
        <v>1</v>
      </c>
      <c r="AC49" s="75">
        <f>AA49*AB49</f>
        <v>2</v>
      </c>
      <c r="AD49" s="75" t="str">
        <f>IF(AND(AC49&gt;=24,AC49&lt;=40),"Muy Alto",IF(AND(20&gt;=AC49,10&lt;=AC49),"Alto",IF(AND(8&gt;=AC49,6&lt;=AC49),"Medio",IF(AC49&lt;=4,"Bajo","-"))))</f>
        <v>Bajo</v>
      </c>
      <c r="AE49" s="75">
        <v>25</v>
      </c>
      <c r="AF49" s="75">
        <f>AC49*AE49</f>
        <v>50</v>
      </c>
      <c r="AG49" s="34" t="str">
        <f>IF(AND(AF49&gt;=600,AF49&lt;=4000),"I",IF(AND(500&gt;=AF49,150&lt;=AF49),"II",IF(AND(120&gt;=AF49,40&lt;=AF49),"III",IF(AF49&lt;=20,"IV","-"))))</f>
        <v>III</v>
      </c>
      <c r="AH49" s="118" t="str">
        <f>IF(AF49&gt;=360,"No Aceptable","Aceptable")</f>
        <v>Aceptable</v>
      </c>
      <c r="AI49" s="34" t="s">
        <v>273</v>
      </c>
    </row>
    <row r="50" spans="3:35" ht="84" customHeight="1" x14ac:dyDescent="0.25">
      <c r="C50" s="157"/>
      <c r="D50" s="157"/>
      <c r="E50" s="157"/>
      <c r="F50" s="102" t="s">
        <v>152</v>
      </c>
      <c r="G50" s="14" t="s">
        <v>102</v>
      </c>
      <c r="H50" s="98" t="s">
        <v>140</v>
      </c>
      <c r="I50" s="98" t="s">
        <v>134</v>
      </c>
      <c r="J50" s="131" t="s">
        <v>135</v>
      </c>
      <c r="K50" s="131" t="s">
        <v>137</v>
      </c>
      <c r="L50" s="131" t="s">
        <v>136</v>
      </c>
      <c r="M50" s="35">
        <v>2</v>
      </c>
      <c r="N50" s="35">
        <v>2</v>
      </c>
      <c r="O50" s="35">
        <f t="shared" si="112"/>
        <v>4</v>
      </c>
      <c r="P50" s="35" t="str">
        <f t="shared" si="113"/>
        <v>Bajo</v>
      </c>
      <c r="Q50" s="35">
        <v>60</v>
      </c>
      <c r="R50" s="35">
        <f t="shared" si="114"/>
        <v>240</v>
      </c>
      <c r="S50" s="36" t="str">
        <f t="shared" si="115"/>
        <v>II</v>
      </c>
      <c r="T50" s="38" t="str">
        <f t="shared" si="116"/>
        <v>Aceptable</v>
      </c>
      <c r="U50" s="35">
        <v>123</v>
      </c>
      <c r="V50" s="37" t="s">
        <v>79</v>
      </c>
      <c r="W50" s="39" t="s">
        <v>79</v>
      </c>
      <c r="X50" s="39" t="s">
        <v>79</v>
      </c>
      <c r="Y50" s="14" t="s">
        <v>269</v>
      </c>
      <c r="Z50" s="39" t="s">
        <v>79</v>
      </c>
      <c r="AA50" s="36">
        <v>2</v>
      </c>
      <c r="AB50" s="36">
        <f t="shared" ref="AB50" si="117">N50</f>
        <v>2</v>
      </c>
      <c r="AC50" s="36">
        <f t="shared" ref="AC50" si="118">AA50*AB50</f>
        <v>4</v>
      </c>
      <c r="AD50" s="36" t="str">
        <f t="shared" ref="AD50" si="119">IF(AND(AC50&gt;=24,AC50&lt;=40),"Muy Alto",IF(AND(20&gt;=AC50,10&lt;=AC50),"Alto",IF(AND(8&gt;=AC50,6&lt;=AC50),"Medio",IF(AC50&lt;=4,"Bajo","-"))))</f>
        <v>Bajo</v>
      </c>
      <c r="AE50" s="36">
        <v>10</v>
      </c>
      <c r="AF50" s="36">
        <f t="shared" ref="AF50" si="120">AC50*AE50</f>
        <v>40</v>
      </c>
      <c r="AG50" s="35" t="str">
        <f t="shared" ref="AG50" si="121">IF(AND(AF50&gt;=600,AF50&lt;=4000),"I",IF(AND(500&gt;=AF50,150&lt;=AF50),"II",IF(AND(120&gt;=AF50,40&lt;=AF50),"III",IF(AF50&lt;=20,"IV","-"))))</f>
        <v>III</v>
      </c>
      <c r="AH50" s="38" t="str">
        <f t="shared" ref="AH50" si="122">IF(AF50&gt;=360,"No Aceptable","Aceptable")</f>
        <v>Aceptable</v>
      </c>
      <c r="AI50" s="35"/>
    </row>
    <row r="51" spans="3:35" ht="115.5" x14ac:dyDescent="0.25">
      <c r="C51" s="157"/>
      <c r="D51" s="157"/>
      <c r="E51" s="157"/>
      <c r="F51" s="102" t="s">
        <v>152</v>
      </c>
      <c r="G51" s="14" t="s">
        <v>70</v>
      </c>
      <c r="H51" s="98" t="s">
        <v>272</v>
      </c>
      <c r="I51" s="98" t="s">
        <v>145</v>
      </c>
      <c r="J51" s="131" t="s">
        <v>299</v>
      </c>
      <c r="K51" s="131" t="s">
        <v>516</v>
      </c>
      <c r="L51" s="131" t="s">
        <v>27</v>
      </c>
      <c r="M51" s="35">
        <v>2</v>
      </c>
      <c r="N51" s="36">
        <v>1</v>
      </c>
      <c r="O51" s="31">
        <f t="shared" si="112"/>
        <v>2</v>
      </c>
      <c r="P51" s="31" t="str">
        <f t="shared" si="113"/>
        <v>Bajo</v>
      </c>
      <c r="Q51" s="36">
        <v>25</v>
      </c>
      <c r="R51" s="36">
        <f t="shared" si="114"/>
        <v>50</v>
      </c>
      <c r="S51" s="36" t="str">
        <f t="shared" si="115"/>
        <v>III</v>
      </c>
      <c r="T51" s="87" t="str">
        <f t="shared" si="116"/>
        <v>Aceptable</v>
      </c>
      <c r="U51" s="35">
        <v>123</v>
      </c>
      <c r="V51" s="75" t="s">
        <v>79</v>
      </c>
      <c r="W51" s="75" t="s">
        <v>79</v>
      </c>
      <c r="X51" s="75" t="s">
        <v>79</v>
      </c>
      <c r="Y51" s="67" t="s">
        <v>380</v>
      </c>
      <c r="Z51" s="39" t="s">
        <v>79</v>
      </c>
      <c r="AA51" s="36">
        <v>2</v>
      </c>
      <c r="AB51" s="36">
        <v>1</v>
      </c>
      <c r="AC51" s="36">
        <f>AA51*AB51</f>
        <v>2</v>
      </c>
      <c r="AD51" s="36" t="str">
        <f>IF(AND(AC51&gt;=24,AC51&lt;=40),"Muy Alto",IF(AND(20&gt;=AC51,10&lt;=AC51),"Alto",IF(AND(8&gt;=AC51,6&lt;=AC51),"Medio",IF(AC51&lt;=4,"Bajo","-"))))</f>
        <v>Bajo</v>
      </c>
      <c r="AE51" s="36">
        <v>10</v>
      </c>
      <c r="AF51" s="36">
        <f>AC51*AE51</f>
        <v>20</v>
      </c>
      <c r="AG51" s="35" t="str">
        <f>IF(AND(AF51&gt;=600,AF51&lt;=4000),"I",IF(AND(500&gt;=AF51,150&lt;=AF51),"II",IF(AND(120&gt;=AF51,40&lt;=AF51),"III",IF(AF51&lt;=20,"IV","-"))))</f>
        <v>IV</v>
      </c>
      <c r="AH51" s="38" t="str">
        <f>IF(AF51&gt;=360,"No Aceptable","Aceptable")</f>
        <v>Aceptable</v>
      </c>
      <c r="AI51" s="34" t="s">
        <v>273</v>
      </c>
    </row>
    <row r="52" spans="3:35" ht="115.5" x14ac:dyDescent="0.25">
      <c r="C52" s="157"/>
      <c r="D52" s="157"/>
      <c r="E52" s="157"/>
      <c r="F52" s="102" t="s">
        <v>152</v>
      </c>
      <c r="G52" s="98" t="s">
        <v>72</v>
      </c>
      <c r="H52" s="98" t="s">
        <v>517</v>
      </c>
      <c r="I52" s="98" t="s">
        <v>184</v>
      </c>
      <c r="J52" s="131" t="s">
        <v>27</v>
      </c>
      <c r="K52" s="131" t="s">
        <v>274</v>
      </c>
      <c r="L52" s="131" t="s">
        <v>27</v>
      </c>
      <c r="M52" s="34">
        <v>2</v>
      </c>
      <c r="N52" s="35">
        <v>2</v>
      </c>
      <c r="O52" s="35">
        <f t="shared" si="112"/>
        <v>4</v>
      </c>
      <c r="P52" s="35" t="str">
        <f t="shared" si="113"/>
        <v>Bajo</v>
      </c>
      <c r="Q52" s="35">
        <v>25</v>
      </c>
      <c r="R52" s="35">
        <f t="shared" si="114"/>
        <v>100</v>
      </c>
      <c r="S52" s="36" t="str">
        <f t="shared" si="115"/>
        <v>III</v>
      </c>
      <c r="T52" s="38" t="str">
        <f t="shared" si="116"/>
        <v>Aceptable</v>
      </c>
      <c r="U52" s="35">
        <v>123</v>
      </c>
      <c r="V52" s="37" t="s">
        <v>79</v>
      </c>
      <c r="W52" s="37" t="s">
        <v>79</v>
      </c>
      <c r="X52" s="114" t="s">
        <v>79</v>
      </c>
      <c r="Y52" s="98" t="s">
        <v>518</v>
      </c>
      <c r="Z52" s="37" t="s">
        <v>79</v>
      </c>
      <c r="AA52" s="36">
        <v>2</v>
      </c>
      <c r="AB52" s="36">
        <v>2</v>
      </c>
      <c r="AC52" s="36">
        <f>AA52*AB52</f>
        <v>4</v>
      </c>
      <c r="AD52" s="36" t="str">
        <f>IF(AND(AC52&gt;=24,AC52&lt;=40),"Muy Alto",IF(AND(20&gt;=AC52,10&lt;=AC52),"Alto",IF(AND(8&gt;=AC52,6&lt;=AC52),"Medio",IF(AC52&lt;=4,"Bajo","-"))))</f>
        <v>Bajo</v>
      </c>
      <c r="AE52" s="36">
        <v>25</v>
      </c>
      <c r="AF52" s="36">
        <f>AC52*AE52</f>
        <v>100</v>
      </c>
      <c r="AG52" s="35" t="str">
        <f>IF(AND(AF52&gt;=600,AF52&lt;=4000),"I",IF(AND(500&gt;=AF52,150&lt;=AF52),"II",IF(AND(120&gt;=AF52,40&lt;=AF52),"III",IF(AF52&lt;=20,"IV","-"))))</f>
        <v>III</v>
      </c>
      <c r="AH52" s="38" t="str">
        <f>IF(AF52&gt;=360,"No Aceptable","Aceptable")</f>
        <v>Aceptable</v>
      </c>
      <c r="AI52" s="35" t="s">
        <v>275</v>
      </c>
    </row>
    <row r="53" spans="3:35" ht="103.5" x14ac:dyDescent="0.25">
      <c r="C53" s="157"/>
      <c r="D53" s="157"/>
      <c r="E53" s="157"/>
      <c r="F53" s="102" t="s">
        <v>139</v>
      </c>
      <c r="G53" s="98" t="s">
        <v>45</v>
      </c>
      <c r="H53" s="98" t="s">
        <v>303</v>
      </c>
      <c r="I53" s="98" t="s">
        <v>281</v>
      </c>
      <c r="J53" s="131" t="s">
        <v>379</v>
      </c>
      <c r="K53" s="131" t="s">
        <v>378</v>
      </c>
      <c r="L53" s="131" t="s">
        <v>377</v>
      </c>
      <c r="M53" s="35">
        <v>2</v>
      </c>
      <c r="N53" s="35">
        <v>2</v>
      </c>
      <c r="O53" s="35">
        <f t="shared" ref="O53" si="123">M53*N53</f>
        <v>4</v>
      </c>
      <c r="P53" s="35" t="str">
        <f t="shared" ref="P53" si="124">IF(AND(O53&gt;=24,O53&lt;=40),"Muy Alto",IF(AND(20&gt;=O53,10&lt;=O53),"Alto",IF(AND(8&gt;=O53,6&lt;=O53),"Medio",IF(O53&lt;=4,"Bajo","-"))))</f>
        <v>Bajo</v>
      </c>
      <c r="Q53" s="35">
        <v>25</v>
      </c>
      <c r="R53" s="35">
        <f t="shared" ref="R53" si="125">O53*Q53</f>
        <v>100</v>
      </c>
      <c r="S53" s="36" t="str">
        <f t="shared" ref="S53" si="126">IF(AND(R53&gt;=600,R53&lt;=4000),"I",IF(AND(500&gt;=R53,150&lt;=R53),"II",IF(AND(120&gt;=R53,40&lt;=R53),"III",IF(R53&lt;=20,"IV","-"))))</f>
        <v>III</v>
      </c>
      <c r="T53" s="38" t="str">
        <f t="shared" ref="T53" si="127">IF(R53&gt;=360,"No Aceptable","Aceptable")</f>
        <v>Aceptable</v>
      </c>
      <c r="U53" s="35">
        <v>17</v>
      </c>
      <c r="V53" s="35" t="s">
        <v>79</v>
      </c>
      <c r="W53" s="35" t="s">
        <v>79</v>
      </c>
      <c r="X53" s="114" t="s">
        <v>288</v>
      </c>
      <c r="Y53" s="117" t="s">
        <v>519</v>
      </c>
      <c r="Z53" s="37" t="s">
        <v>304</v>
      </c>
      <c r="AA53" s="35">
        <v>2</v>
      </c>
      <c r="AB53" s="37">
        <v>2</v>
      </c>
      <c r="AC53" s="35">
        <f t="shared" ref="AC53" si="128">AA53*AB53</f>
        <v>4</v>
      </c>
      <c r="AD53" s="35" t="str">
        <f t="shared" ref="AD53" si="129">IF(AND(AC53&gt;=24,AC53&lt;=40),"Muy Alto",IF(AND(20&gt;=AC53,10&lt;=AC53),"Alto",IF(AND(8&gt;=AC53,6&lt;=AC53),"Medio",IF(AC53&lt;=4,"Bajo","-"))))</f>
        <v>Bajo</v>
      </c>
      <c r="AE53" s="35">
        <v>10</v>
      </c>
      <c r="AF53" s="35">
        <f t="shared" ref="AF53" si="130">AC53*AE53</f>
        <v>40</v>
      </c>
      <c r="AG53" s="35" t="str">
        <f t="shared" ref="AG53" si="131">IF(AND(AF53&gt;=600,AF53&lt;=4000),"I",IF(AND(500&gt;=AF53,150&lt;=AF53),"II",IF(AND(120&gt;=AF53,40&lt;=AF53),"III",IF(AF53&lt;=20,"IV","-"))))</f>
        <v>III</v>
      </c>
      <c r="AH53" s="38" t="str">
        <f t="shared" ref="AH53" si="132">IF(AF53&gt;=360,"No Aceptable","Aceptable")</f>
        <v>Aceptable</v>
      </c>
      <c r="AI53" s="14" t="s">
        <v>286</v>
      </c>
    </row>
    <row r="54" spans="3:35" ht="99" x14ac:dyDescent="0.25">
      <c r="C54" s="157" t="s">
        <v>256</v>
      </c>
      <c r="D54" s="165" t="s">
        <v>256</v>
      </c>
      <c r="E54" s="72" t="s">
        <v>261</v>
      </c>
      <c r="F54" s="54" t="s">
        <v>152</v>
      </c>
      <c r="G54" s="30" t="s">
        <v>65</v>
      </c>
      <c r="H54" s="73" t="s">
        <v>262</v>
      </c>
      <c r="I54" s="57" t="s">
        <v>220</v>
      </c>
      <c r="J54" s="64" t="s">
        <v>27</v>
      </c>
      <c r="K54" s="64" t="s">
        <v>27</v>
      </c>
      <c r="L54" s="64" t="s">
        <v>27</v>
      </c>
      <c r="M54" s="35">
        <v>2</v>
      </c>
      <c r="N54" s="35">
        <v>2</v>
      </c>
      <c r="O54" s="35">
        <f>M54*N54</f>
        <v>4</v>
      </c>
      <c r="P54" s="35" t="str">
        <f>IF(AND(O54&gt;=24,O54&lt;=40),"Muy Alto",IF(AND(20&gt;=O54,10&lt;=O54),"Alto",IF(AND(8&gt;=O54,6&lt;=O54),"Medio",IF(O54&lt;=4,"Bajo","-"))))</f>
        <v>Bajo</v>
      </c>
      <c r="Q54" s="35">
        <v>26</v>
      </c>
      <c r="R54" s="35">
        <f>O54*Q54</f>
        <v>104</v>
      </c>
      <c r="S54" s="36" t="str">
        <f>IF(AND(R54&gt;=600,R54&lt;=4000),"I",IF(AND(500&gt;=R54,150&lt;=R54),"II",IF(AND(120&gt;=R54,40&lt;=R54),"III",IF(R54&lt;=20,"IV","-"))))</f>
        <v>III</v>
      </c>
      <c r="T54" s="118" t="str">
        <f>IF(R54&gt;=360,"No Aceptable","Aceptable")</f>
        <v>Aceptable</v>
      </c>
      <c r="U54" s="35">
        <v>60</v>
      </c>
      <c r="V54" s="37" t="s">
        <v>79</v>
      </c>
      <c r="W54" s="37" t="s">
        <v>79</v>
      </c>
      <c r="X54" s="114" t="s">
        <v>79</v>
      </c>
      <c r="Y54" s="117" t="s">
        <v>255</v>
      </c>
      <c r="Z54" s="39" t="s">
        <v>79</v>
      </c>
      <c r="AA54" s="36">
        <v>2</v>
      </c>
      <c r="AB54" s="36">
        <v>1</v>
      </c>
      <c r="AC54" s="36">
        <f>AA54*AB54</f>
        <v>2</v>
      </c>
      <c r="AD54" s="36" t="str">
        <f>IF(AND(AC54&gt;=24,AC54&lt;=40),"Muy Alto",IF(AND(20&gt;=AC54,10&lt;=AC54),"Alto",IF(AND(8&gt;=AC54,6&lt;=AC54),"Medio",IF(AC54&lt;=4,"Bajo","-"))))</f>
        <v>Bajo</v>
      </c>
      <c r="AE54" s="36">
        <v>10</v>
      </c>
      <c r="AF54" s="36">
        <f>AC54*AE54</f>
        <v>20</v>
      </c>
      <c r="AG54" s="35" t="str">
        <f>IF(AND(AF54&gt;=600,AF54&lt;=4000),"I",IF(AND(500&gt;=AF54,150&lt;=AF54),"II",IF(AND(120&gt;=AF54,40&lt;=AF54),"III",IF(AF54&lt;=20,"IV","-"))))</f>
        <v>IV</v>
      </c>
      <c r="AH54" s="38" t="str">
        <f>IF(AF54&gt;=360,"No Aceptable","Aceptable")</f>
        <v>Aceptable</v>
      </c>
      <c r="AI54" s="35" t="s">
        <v>221</v>
      </c>
    </row>
    <row r="55" spans="3:35" ht="86.25" x14ac:dyDescent="0.25">
      <c r="C55" s="157"/>
      <c r="D55" s="166"/>
      <c r="E55" s="93" t="s">
        <v>302</v>
      </c>
      <c r="F55" s="102" t="s">
        <v>152</v>
      </c>
      <c r="G55" s="98" t="s">
        <v>69</v>
      </c>
      <c r="H55" s="98" t="s">
        <v>300</v>
      </c>
      <c r="I55" s="98" t="s">
        <v>164</v>
      </c>
      <c r="J55" s="131" t="s">
        <v>27</v>
      </c>
      <c r="K55" s="131" t="s">
        <v>27</v>
      </c>
      <c r="L55" s="131" t="s">
        <v>27</v>
      </c>
      <c r="M55" s="35">
        <v>2</v>
      </c>
      <c r="N55" s="35">
        <v>1</v>
      </c>
      <c r="O55" s="35">
        <f t="shared" ref="O55:O59" si="133">M55*N55</f>
        <v>2</v>
      </c>
      <c r="P55" s="35" t="str">
        <f>IF(AND(O55&gt;=24,O55&lt;=40),"Muy Alto",IF(AND(20&gt;=O55,10&lt;=O55),"Alto",IF(AND(8&gt;=O55,6&lt;=O55),"Medio",IF(O55&lt;=4,"Bajo","-"))))</f>
        <v>Bajo</v>
      </c>
      <c r="Q55" s="35">
        <v>60</v>
      </c>
      <c r="R55" s="35">
        <f t="shared" ref="R55:R59" si="134">O55*Q55</f>
        <v>120</v>
      </c>
      <c r="S55" s="36" t="str">
        <f t="shared" ref="S55:S59" si="135">IF(AND(R55&gt;=600,R55&lt;=4000),"I",IF(AND(500&gt;=R55,150&lt;=R55),"II",IF(AND(120&gt;=R55,40&lt;=R55),"III",IF(R55&lt;=20,"IV","-"))))</f>
        <v>III</v>
      </c>
      <c r="T55" s="38" t="str">
        <f t="shared" ref="T55:T59" si="136">IF(R55&gt;=360,"No Aceptable","Aceptable")</f>
        <v>Aceptable</v>
      </c>
      <c r="U55" s="35">
        <v>123</v>
      </c>
      <c r="V55" s="37" t="s">
        <v>150</v>
      </c>
      <c r="W55" s="37" t="s">
        <v>150</v>
      </c>
      <c r="X55" s="114" t="s">
        <v>150</v>
      </c>
      <c r="Y55" s="98" t="s">
        <v>301</v>
      </c>
      <c r="Z55" s="39" t="s">
        <v>79</v>
      </c>
      <c r="AA55" s="35">
        <v>6</v>
      </c>
      <c r="AB55" s="35">
        <v>2</v>
      </c>
      <c r="AC55" s="35">
        <f t="shared" ref="AC55:AC59" si="137">AA55*AB55</f>
        <v>12</v>
      </c>
      <c r="AD55" s="35" t="str">
        <f t="shared" ref="AD55:AD59" si="138">IF(AND(AC55&gt;=24,AC55&lt;=40),"Muy Alto",IF(AND(20&gt;=AC55,10&lt;=AC55),"Alto",IF(AND(8&gt;=AC55,6&lt;=AC55),"Medio",IF(AC55&lt;=4,"Bajo","-"))))</f>
        <v>Alto</v>
      </c>
      <c r="AE55" s="35">
        <v>10</v>
      </c>
      <c r="AF55" s="35">
        <f>AC55*AE55</f>
        <v>120</v>
      </c>
      <c r="AG55" s="35" t="str">
        <f t="shared" ref="AG55:AG59" si="139">IF(AND(AF55&gt;=600,AF55&lt;=4000),"I",IF(AND(500&gt;=AF55,150&lt;=AF55),"II",IF(AND(120&gt;=AF55,40&lt;=AF55),"III",IF(AF55&lt;=20,"IV","-"))))</f>
        <v>III</v>
      </c>
      <c r="AH55" s="38" t="str">
        <f t="shared" ref="AH55:AH59" si="140">IF(AF55&gt;=360,"No Aceptable","Aceptable")</f>
        <v>Aceptable</v>
      </c>
      <c r="AI55" s="35" t="s">
        <v>219</v>
      </c>
    </row>
    <row r="56" spans="3:35" ht="91.5" customHeight="1" x14ac:dyDescent="0.3">
      <c r="C56" s="157"/>
      <c r="D56" s="166"/>
      <c r="E56" s="165" t="s">
        <v>322</v>
      </c>
      <c r="F56" s="225" t="s">
        <v>29</v>
      </c>
      <c r="G56" s="226" t="s">
        <v>110</v>
      </c>
      <c r="H56" s="227" t="s">
        <v>534</v>
      </c>
      <c r="I56" s="227" t="s">
        <v>524</v>
      </c>
      <c r="J56" s="228" t="s">
        <v>525</v>
      </c>
      <c r="K56" s="228" t="s">
        <v>526</v>
      </c>
      <c r="L56" s="228" t="s">
        <v>129</v>
      </c>
      <c r="M56" s="219">
        <v>6</v>
      </c>
      <c r="N56" s="219">
        <v>3</v>
      </c>
      <c r="O56" s="219">
        <f t="shared" si="133"/>
        <v>18</v>
      </c>
      <c r="P56" s="219" t="str">
        <f t="shared" ref="P56" si="141">IF(AND(O56&gt;=24,O56&lt;=40),"Muy Alto",IF(AND(20&gt;=O56,10&lt;=O56),"Alto",IF(AND(8&gt;=O56,6&lt;=O56),"Medio",IF(O56&lt;=4,"Bajo","-"))))</f>
        <v>Alto</v>
      </c>
      <c r="Q56" s="219">
        <v>25</v>
      </c>
      <c r="R56" s="219">
        <f t="shared" si="134"/>
        <v>450</v>
      </c>
      <c r="S56" s="229" t="str">
        <f t="shared" si="135"/>
        <v>II</v>
      </c>
      <c r="T56" s="220" t="str">
        <f>IF(R56&gt;=360,"No Aceptable","Aceptable")</f>
        <v>No Aceptable</v>
      </c>
      <c r="U56" s="219">
        <v>5</v>
      </c>
      <c r="V56" s="230" t="s">
        <v>79</v>
      </c>
      <c r="W56" s="230" t="s">
        <v>79</v>
      </c>
      <c r="X56" s="231" t="s">
        <v>527</v>
      </c>
      <c r="Y56" s="227" t="s">
        <v>528</v>
      </c>
      <c r="Z56" s="232" t="s">
        <v>535</v>
      </c>
      <c r="AA56" s="229">
        <v>2</v>
      </c>
      <c r="AB56" s="229">
        <v>4</v>
      </c>
      <c r="AC56" s="229">
        <f>AA56*AB56</f>
        <v>8</v>
      </c>
      <c r="AD56" s="229" t="str">
        <f>IF(AND(AC56&gt;=24,AC56&lt;=40),"Muy Alto",IF(AND(20&gt;=AC56,10&lt;=AC56),"Alto",IF(AND(8&gt;=AC56,6&lt;=AC56),"Medio",IF(AC56&lt;=4,"Bajo","-"))))</f>
        <v>Medio</v>
      </c>
      <c r="AE56" s="229">
        <v>25</v>
      </c>
      <c r="AF56" s="229">
        <f>AC56*AE56</f>
        <v>200</v>
      </c>
      <c r="AG56" s="219" t="str">
        <f>IF(AND(AF56&gt;=600,AF56&lt;=4000),"I",IF(AND(500&gt;=AF56,150&lt;=AF56),"II",IF(AND(120&gt;=AF56,40&lt;=AF56),"III",IF(AF56&lt;=20,"IV","-"))))</f>
        <v>II</v>
      </c>
      <c r="AH56" s="220" t="str">
        <f>IF(AF56&gt;=360,"No Aceptable","Aceptable")</f>
        <v>Aceptable</v>
      </c>
      <c r="AI56" s="219" t="s">
        <v>530</v>
      </c>
    </row>
    <row r="57" spans="3:35" ht="106.5" customHeight="1" x14ac:dyDescent="0.25">
      <c r="C57" s="157"/>
      <c r="D57" s="166"/>
      <c r="E57" s="167"/>
      <c r="F57" s="102" t="s">
        <v>152</v>
      </c>
      <c r="G57" s="98" t="s">
        <v>45</v>
      </c>
      <c r="H57" s="98" t="s">
        <v>323</v>
      </c>
      <c r="I57" s="98" t="s">
        <v>281</v>
      </c>
      <c r="J57" s="131" t="s">
        <v>379</v>
      </c>
      <c r="K57" s="131" t="s">
        <v>378</v>
      </c>
      <c r="L57" s="131" t="s">
        <v>377</v>
      </c>
      <c r="M57" s="35">
        <v>2</v>
      </c>
      <c r="N57" s="35">
        <v>2</v>
      </c>
      <c r="O57" s="35">
        <f t="shared" si="133"/>
        <v>4</v>
      </c>
      <c r="P57" s="35" t="str">
        <f t="shared" ref="P57:P59" si="142">IF(AND(O57&gt;=24,O57&lt;=40),"Muy Alto",IF(AND(20&gt;=O57,10&lt;=O57),"Alto",IF(AND(8&gt;=O57,6&lt;=O57),"Medio",IF(O57&lt;=4,"Bajo","-"))))</f>
        <v>Bajo</v>
      </c>
      <c r="Q57" s="35">
        <v>25</v>
      </c>
      <c r="R57" s="35">
        <f t="shared" si="134"/>
        <v>100</v>
      </c>
      <c r="S57" s="36" t="str">
        <f t="shared" si="135"/>
        <v>III</v>
      </c>
      <c r="T57" s="38" t="str">
        <f t="shared" si="136"/>
        <v>Aceptable</v>
      </c>
      <c r="U57" s="35">
        <v>17</v>
      </c>
      <c r="V57" s="35" t="s">
        <v>79</v>
      </c>
      <c r="W57" s="35" t="s">
        <v>79</v>
      </c>
      <c r="X57" s="114" t="s">
        <v>288</v>
      </c>
      <c r="Y57" s="117" t="s">
        <v>519</v>
      </c>
      <c r="Z57" s="37" t="s">
        <v>304</v>
      </c>
      <c r="AA57" s="35">
        <v>2</v>
      </c>
      <c r="AB57" s="37">
        <v>2</v>
      </c>
      <c r="AC57" s="35">
        <f t="shared" si="137"/>
        <v>4</v>
      </c>
      <c r="AD57" s="35" t="str">
        <f t="shared" si="138"/>
        <v>Bajo</v>
      </c>
      <c r="AE57" s="35">
        <v>10</v>
      </c>
      <c r="AF57" s="35">
        <f t="shared" ref="AF57:AF59" si="143">AC57*AE57</f>
        <v>40</v>
      </c>
      <c r="AG57" s="35" t="str">
        <f t="shared" si="139"/>
        <v>III</v>
      </c>
      <c r="AH57" s="38" t="str">
        <f t="shared" si="140"/>
        <v>Aceptable</v>
      </c>
      <c r="AI57" s="14" t="s">
        <v>286</v>
      </c>
    </row>
    <row r="58" spans="3:35" ht="77.25" customHeight="1" x14ac:dyDescent="0.25">
      <c r="C58" s="157"/>
      <c r="D58" s="166"/>
      <c r="E58" s="93" t="s">
        <v>236</v>
      </c>
      <c r="F58" s="99" t="s">
        <v>139</v>
      </c>
      <c r="G58" s="136" t="s">
        <v>67</v>
      </c>
      <c r="H58" s="98" t="s">
        <v>276</v>
      </c>
      <c r="I58" s="104" t="s">
        <v>83</v>
      </c>
      <c r="J58" s="104" t="s">
        <v>27</v>
      </c>
      <c r="K58" s="104" t="s">
        <v>27</v>
      </c>
      <c r="L58" s="104" t="s">
        <v>129</v>
      </c>
      <c r="M58" s="35">
        <v>6</v>
      </c>
      <c r="N58" s="35">
        <v>2</v>
      </c>
      <c r="O58" s="35">
        <f>M58*N58</f>
        <v>12</v>
      </c>
      <c r="P58" s="35" t="str">
        <f>IF(AND(O58&gt;=24,O58&lt;=40),"Muy Alto",IF(AND(20&gt;=O58,10&lt;=O58),"Alto",IF(AND(8&gt;=O58,6&lt;=O58),"Medio",IF(O58&lt;=4,"Bajo","-"))))</f>
        <v>Alto</v>
      </c>
      <c r="Q58" s="35">
        <v>25</v>
      </c>
      <c r="R58" s="35">
        <f>O58*Q58</f>
        <v>300</v>
      </c>
      <c r="S58" s="35" t="str">
        <f>IF(AND(R58&gt;=600,R58&lt;=4000),"I",IF(AND(500&gt;=R58,150&lt;=R58),"II",IF(AND(120&gt;=R58,40&lt;=R58),"III",IF(R58&lt;=20,"IV","-"))))</f>
        <v>II</v>
      </c>
      <c r="T58" s="38" t="str">
        <f>IF(R58&gt;=360,"No Aceptable","Aceptable")</f>
        <v>Aceptable</v>
      </c>
      <c r="U58" s="35">
        <v>50</v>
      </c>
      <c r="V58" s="37" t="s">
        <v>79</v>
      </c>
      <c r="W58" s="37" t="s">
        <v>79</v>
      </c>
      <c r="X58" s="114" t="s">
        <v>237</v>
      </c>
      <c r="Y58" s="114" t="s">
        <v>381</v>
      </c>
      <c r="Z58" s="37" t="s">
        <v>79</v>
      </c>
      <c r="AA58" s="35">
        <v>2</v>
      </c>
      <c r="AB58" s="35">
        <v>2</v>
      </c>
      <c r="AC58" s="35">
        <f>AA58*AB58</f>
        <v>4</v>
      </c>
      <c r="AD58" s="35" t="str">
        <f>IF(AND(AC58&gt;=24,AC58&lt;=40),"Muy Alto",IF(AND(20&gt;=AC58,10&lt;=AC58),"Alto",IF(AND(8&gt;=AC58,6&lt;=AC58),"Medio",IF(AC58&lt;=4,"Bajo","-"))))</f>
        <v>Bajo</v>
      </c>
      <c r="AE58" s="35">
        <v>11</v>
      </c>
      <c r="AF58" s="35">
        <f>AC58*AE58</f>
        <v>44</v>
      </c>
      <c r="AG58" s="35" t="str">
        <f>IF(AND(AF58&gt;=600,AF58&lt;=4000),"I",IF(AND(500&gt;=AF58,150&lt;=AF58),"II",IF(AND(120&gt;=AF58,40&lt;=AF58),"III",IF(AF58&lt;=20,"IV","-"))))</f>
        <v>III</v>
      </c>
      <c r="AH58" s="38" t="str">
        <f>IF(AF58&gt;=360,"No Aceptable","Aceptable")</f>
        <v>Aceptable</v>
      </c>
      <c r="AI58" s="35" t="s">
        <v>238</v>
      </c>
    </row>
    <row r="59" spans="3:35" ht="84" customHeight="1" x14ac:dyDescent="0.25">
      <c r="C59" s="157"/>
      <c r="D59" s="166"/>
      <c r="E59" s="93" t="s">
        <v>245</v>
      </c>
      <c r="F59" s="102" t="s">
        <v>139</v>
      </c>
      <c r="G59" s="98" t="s">
        <v>91</v>
      </c>
      <c r="H59" s="98" t="s">
        <v>243</v>
      </c>
      <c r="I59" s="98" t="s">
        <v>244</v>
      </c>
      <c r="J59" s="131" t="s">
        <v>27</v>
      </c>
      <c r="K59" s="131" t="s">
        <v>27</v>
      </c>
      <c r="L59" s="131" t="s">
        <v>27</v>
      </c>
      <c r="M59" s="35">
        <v>2</v>
      </c>
      <c r="N59" s="35">
        <v>2</v>
      </c>
      <c r="O59" s="35">
        <f t="shared" si="133"/>
        <v>4</v>
      </c>
      <c r="P59" s="35" t="str">
        <f t="shared" si="142"/>
        <v>Bajo</v>
      </c>
      <c r="Q59" s="35">
        <v>25</v>
      </c>
      <c r="R59" s="35">
        <f t="shared" si="134"/>
        <v>100</v>
      </c>
      <c r="S59" s="36" t="str">
        <f t="shared" si="135"/>
        <v>III</v>
      </c>
      <c r="T59" s="38" t="str">
        <f t="shared" si="136"/>
        <v>Aceptable</v>
      </c>
      <c r="U59" s="35">
        <v>6</v>
      </c>
      <c r="V59" s="35" t="s">
        <v>79</v>
      </c>
      <c r="W59" s="35" t="s">
        <v>79</v>
      </c>
      <c r="X59" s="114" t="s">
        <v>27</v>
      </c>
      <c r="Y59" s="117" t="s">
        <v>520</v>
      </c>
      <c r="Z59" s="37"/>
      <c r="AA59" s="35">
        <v>2</v>
      </c>
      <c r="AB59" s="37">
        <v>2</v>
      </c>
      <c r="AC59" s="35">
        <f t="shared" si="137"/>
        <v>4</v>
      </c>
      <c r="AD59" s="35" t="str">
        <f t="shared" si="138"/>
        <v>Bajo</v>
      </c>
      <c r="AE59" s="35">
        <v>25</v>
      </c>
      <c r="AF59" s="35">
        <f t="shared" si="143"/>
        <v>100</v>
      </c>
      <c r="AG59" s="35" t="str">
        <f t="shared" si="139"/>
        <v>III</v>
      </c>
      <c r="AH59" s="38" t="str">
        <f t="shared" si="140"/>
        <v>Aceptable</v>
      </c>
      <c r="AI59" s="14" t="s">
        <v>246</v>
      </c>
    </row>
    <row r="60" spans="3:35" ht="66" x14ac:dyDescent="0.25">
      <c r="C60" s="157"/>
      <c r="D60" s="167"/>
      <c r="E60" s="72" t="s">
        <v>249</v>
      </c>
      <c r="F60" s="76" t="s">
        <v>139</v>
      </c>
      <c r="G60" s="77" t="s">
        <v>67</v>
      </c>
      <c r="H60" s="14" t="s">
        <v>250</v>
      </c>
      <c r="I60" s="35" t="s">
        <v>241</v>
      </c>
      <c r="J60" s="35" t="s">
        <v>27</v>
      </c>
      <c r="K60" s="35" t="s">
        <v>27</v>
      </c>
      <c r="L60" s="35" t="s">
        <v>27</v>
      </c>
      <c r="M60" s="35">
        <v>2</v>
      </c>
      <c r="N60" s="35">
        <v>2</v>
      </c>
      <c r="O60" s="35">
        <f>M60*N60</f>
        <v>4</v>
      </c>
      <c r="P60" s="35" t="str">
        <f>IF(AND(O60&gt;=24,O60&lt;=40),"Muy Alto",IF(AND(20&gt;=O60,10&lt;=O60),"Alto",IF(AND(8&gt;=O60,6&lt;=O60),"Medio",IF(O60&lt;=4,"Bajo","-"))))</f>
        <v>Bajo</v>
      </c>
      <c r="Q60" s="35">
        <v>25</v>
      </c>
      <c r="R60" s="35">
        <f>O60*Q60</f>
        <v>100</v>
      </c>
      <c r="S60" s="35" t="str">
        <f>IF(AND(R60&gt;=600,R60&lt;=4000),"I",IF(AND(500&gt;=R60,150&lt;=R60),"II",IF(AND(120&gt;=R60,40&lt;=R60),"III",IF(R60&lt;=20,"IV","-"))))</f>
        <v>III</v>
      </c>
      <c r="T60" s="38" t="str">
        <f>IF(R60&gt;=360,"No Aceptable","Aceptable")</f>
        <v>Aceptable</v>
      </c>
      <c r="U60" s="35">
        <v>123</v>
      </c>
      <c r="V60" s="37" t="s">
        <v>79</v>
      </c>
      <c r="W60" s="37" t="s">
        <v>79</v>
      </c>
      <c r="X60" s="37" t="s">
        <v>27</v>
      </c>
      <c r="Y60" s="114" t="s">
        <v>382</v>
      </c>
      <c r="Z60" s="37" t="s">
        <v>79</v>
      </c>
      <c r="AA60" s="35">
        <v>2</v>
      </c>
      <c r="AB60" s="35">
        <v>2</v>
      </c>
      <c r="AC60" s="35">
        <f>AA60*AB60</f>
        <v>4</v>
      </c>
      <c r="AD60" s="35" t="str">
        <f>IF(AND(AC60&gt;=24,AC60&lt;=40),"Muy Alto",IF(AND(20&gt;=AC60,10&lt;=AC60),"Alto",IF(AND(8&gt;=AC60,6&lt;=AC60),"Medio",IF(AC60&lt;=4,"Bajo","-"))))</f>
        <v>Bajo</v>
      </c>
      <c r="AE60" s="35">
        <v>25</v>
      </c>
      <c r="AF60" s="35">
        <f>AC60*AE60</f>
        <v>100</v>
      </c>
      <c r="AG60" s="35" t="str">
        <f>IF(AND(AF60&gt;=600,AF60&lt;=4000),"I",IF(AND(500&gt;=AF60,150&lt;=AF60),"II",IF(AND(120&gt;=AF60,40&lt;=AF60),"III",IF(AF60&lt;=20,"IV","-"))))</f>
        <v>III</v>
      </c>
      <c r="AH60" s="38" t="str">
        <f>IF(AF60&gt;=360,"No Aceptable","Aceptable")</f>
        <v>Aceptable</v>
      </c>
      <c r="AI60" s="35" t="s">
        <v>242</v>
      </c>
    </row>
  </sheetData>
  <sheetProtection selectLockedCells="1" selectUnlockedCells="1"/>
  <autoFilter ref="G7:L60" xr:uid="{00000000-0009-0000-0000-000001000000}"/>
  <mergeCells count="65">
    <mergeCell ref="C39:C45"/>
    <mergeCell ref="D39:D45"/>
    <mergeCell ref="D54:D60"/>
    <mergeCell ref="AI37:AI38"/>
    <mergeCell ref="C54:C60"/>
    <mergeCell ref="C46:C48"/>
    <mergeCell ref="C49:C53"/>
    <mergeCell ref="Y47:Y48"/>
    <mergeCell ref="AI47:AI48"/>
    <mergeCell ref="E39:E40"/>
    <mergeCell ref="E42:E43"/>
    <mergeCell ref="E44:E45"/>
    <mergeCell ref="E56:E57"/>
    <mergeCell ref="AI9:AI11"/>
    <mergeCell ref="E31:E34"/>
    <mergeCell ref="E23:E28"/>
    <mergeCell ref="E18:E22"/>
    <mergeCell ref="C18:C22"/>
    <mergeCell ref="D18:D22"/>
    <mergeCell ref="AI23:AI24"/>
    <mergeCell ref="AI18:AI19"/>
    <mergeCell ref="F14:F15"/>
    <mergeCell ref="Y12:Y13"/>
    <mergeCell ref="AI12:AI13"/>
    <mergeCell ref="Y14:Y15"/>
    <mergeCell ref="Y25:Y26"/>
    <mergeCell ref="C23:C34"/>
    <mergeCell ref="D23:D34"/>
    <mergeCell ref="F18:F19"/>
    <mergeCell ref="Y18:Y19"/>
    <mergeCell ref="F20:F21"/>
    <mergeCell ref="Y20:Y21"/>
    <mergeCell ref="F23:F24"/>
    <mergeCell ref="Y23:Y24"/>
    <mergeCell ref="C9:C17"/>
    <mergeCell ref="E46:E48"/>
    <mergeCell ref="F46:F48"/>
    <mergeCell ref="D49:D53"/>
    <mergeCell ref="D46:D48"/>
    <mergeCell ref="F12:F13"/>
    <mergeCell ref="D35:D36"/>
    <mergeCell ref="D37:D38"/>
    <mergeCell ref="E49:E53"/>
    <mergeCell ref="E9:E11"/>
    <mergeCell ref="F9:F11"/>
    <mergeCell ref="F25:F26"/>
    <mergeCell ref="E12:E16"/>
    <mergeCell ref="D9:D16"/>
    <mergeCell ref="C35:C36"/>
    <mergeCell ref="C37:C38"/>
    <mergeCell ref="C3:E5"/>
    <mergeCell ref="F3:AF5"/>
    <mergeCell ref="AG3:AI5"/>
    <mergeCell ref="C6:C7"/>
    <mergeCell ref="D6:D7"/>
    <mergeCell ref="E6:E7"/>
    <mergeCell ref="F6:F7"/>
    <mergeCell ref="G6:H6"/>
    <mergeCell ref="I6:I7"/>
    <mergeCell ref="J6:L6"/>
    <mergeCell ref="M6:S6"/>
    <mergeCell ref="T6:T7"/>
    <mergeCell ref="V6:Z6"/>
    <mergeCell ref="AA6:AG6"/>
    <mergeCell ref="AI6:AI7"/>
  </mergeCells>
  <conditionalFormatting sqref="AG6 S6 AG8 AG49 S49 S46 AG46 AG28:AG29 S28:S29 S8:S9 S11">
    <cfRule type="containsText" dxfId="423" priority="413" operator="containsText" text="IV">
      <formula>NOT(ISERROR(SEARCH("IV",S6)))</formula>
    </cfRule>
    <cfRule type="containsText" dxfId="422" priority="414" operator="containsText" text="III">
      <formula>NOT(ISERROR(SEARCH("III",S6)))</formula>
    </cfRule>
    <cfRule type="containsText" dxfId="421" priority="415" operator="containsText" text="II">
      <formula>NOT(ISERROR(SEARCH("II",S6)))</formula>
    </cfRule>
    <cfRule type="containsText" dxfId="420" priority="416" operator="containsText" text="I">
      <formula>NOT(ISERROR(SEARCH("I",S6)))</formula>
    </cfRule>
  </conditionalFormatting>
  <conditionalFormatting sqref="S35">
    <cfRule type="containsText" dxfId="419" priority="333" operator="containsText" text="IV">
      <formula>NOT(ISERROR(SEARCH("IV",S35)))</formula>
    </cfRule>
    <cfRule type="containsText" dxfId="418" priority="334" operator="containsText" text="III">
      <formula>NOT(ISERROR(SEARCH("III",S35)))</formula>
    </cfRule>
    <cfRule type="containsText" dxfId="417" priority="335" operator="containsText" text="II">
      <formula>NOT(ISERROR(SEARCH("II",S35)))</formula>
    </cfRule>
    <cfRule type="containsText" dxfId="416" priority="336" operator="containsText" text="I">
      <formula>NOT(ISERROR(SEARCH("I",S35)))</formula>
    </cfRule>
  </conditionalFormatting>
  <conditionalFormatting sqref="S52">
    <cfRule type="containsText" dxfId="415" priority="405" operator="containsText" text="IV">
      <formula>NOT(ISERROR(SEARCH("IV",S52)))</formula>
    </cfRule>
    <cfRule type="containsText" dxfId="414" priority="406" operator="containsText" text="III">
      <formula>NOT(ISERROR(SEARCH("III",S52)))</formula>
    </cfRule>
    <cfRule type="containsText" dxfId="413" priority="407" operator="containsText" text="II">
      <formula>NOT(ISERROR(SEARCH("II",S52)))</formula>
    </cfRule>
    <cfRule type="containsText" dxfId="412" priority="408" operator="containsText" text="I">
      <formula>NOT(ISERROR(SEARCH("I",S52)))</formula>
    </cfRule>
  </conditionalFormatting>
  <conditionalFormatting sqref="AG35">
    <cfRule type="containsText" dxfId="411" priority="329" operator="containsText" text="IV">
      <formula>NOT(ISERROR(SEARCH("IV",AG35)))</formula>
    </cfRule>
    <cfRule type="containsText" dxfId="410" priority="330" operator="containsText" text="III">
      <formula>NOT(ISERROR(SEARCH("III",AG35)))</formula>
    </cfRule>
    <cfRule type="containsText" dxfId="409" priority="331" operator="containsText" text="II">
      <formula>NOT(ISERROR(SEARCH("II",AG35)))</formula>
    </cfRule>
    <cfRule type="containsText" dxfId="408" priority="332" operator="containsText" text="I">
      <formula>NOT(ISERROR(SEARCH("I",AG35)))</formula>
    </cfRule>
  </conditionalFormatting>
  <conditionalFormatting sqref="S36">
    <cfRule type="containsText" dxfId="407" priority="325" operator="containsText" text="IV">
      <formula>NOT(ISERROR(SEARCH("IV",S36)))</formula>
    </cfRule>
    <cfRule type="containsText" dxfId="406" priority="326" operator="containsText" text="III">
      <formula>NOT(ISERROR(SEARCH("III",S36)))</formula>
    </cfRule>
    <cfRule type="containsText" dxfId="405" priority="327" operator="containsText" text="II">
      <formula>NOT(ISERROR(SEARCH("II",S36)))</formula>
    </cfRule>
    <cfRule type="containsText" dxfId="404" priority="328" operator="containsText" text="I">
      <formula>NOT(ISERROR(SEARCH("I",S36)))</formula>
    </cfRule>
  </conditionalFormatting>
  <conditionalFormatting sqref="AG52">
    <cfRule type="containsText" dxfId="403" priority="389" operator="containsText" text="IV">
      <formula>NOT(ISERROR(SEARCH("IV",AG52)))</formula>
    </cfRule>
    <cfRule type="containsText" dxfId="402" priority="390" operator="containsText" text="III">
      <formula>NOT(ISERROR(SEARCH("III",AG52)))</formula>
    </cfRule>
    <cfRule type="containsText" dxfId="401" priority="391" operator="containsText" text="II">
      <formula>NOT(ISERROR(SEARCH("II",AG52)))</formula>
    </cfRule>
    <cfRule type="containsText" dxfId="400" priority="392" operator="containsText" text="I">
      <formula>NOT(ISERROR(SEARCH("I",AG52)))</formula>
    </cfRule>
  </conditionalFormatting>
  <conditionalFormatting sqref="S54">
    <cfRule type="containsText" dxfId="399" priority="309" operator="containsText" text="IV">
      <formula>NOT(ISERROR(SEARCH("IV",S54)))</formula>
    </cfRule>
    <cfRule type="containsText" dxfId="398" priority="310" operator="containsText" text="III">
      <formula>NOT(ISERROR(SEARCH("III",S54)))</formula>
    </cfRule>
    <cfRule type="containsText" dxfId="397" priority="311" operator="containsText" text="II">
      <formula>NOT(ISERROR(SEARCH("II",S54)))</formula>
    </cfRule>
    <cfRule type="containsText" dxfId="396" priority="312" operator="containsText" text="I">
      <formula>NOT(ISERROR(SEARCH("I",S54)))</formula>
    </cfRule>
  </conditionalFormatting>
  <conditionalFormatting sqref="AG54">
    <cfRule type="containsText" dxfId="395" priority="305" operator="containsText" text="IV">
      <formula>NOT(ISERROR(SEARCH("IV",AG54)))</formula>
    </cfRule>
    <cfRule type="containsText" dxfId="394" priority="306" operator="containsText" text="III">
      <formula>NOT(ISERROR(SEARCH("III",AG54)))</formula>
    </cfRule>
    <cfRule type="containsText" dxfId="393" priority="307" operator="containsText" text="II">
      <formula>NOT(ISERROR(SEARCH("II",AG54)))</formula>
    </cfRule>
    <cfRule type="containsText" dxfId="392" priority="308" operator="containsText" text="I">
      <formula>NOT(ISERROR(SEARCH("I",AG54)))</formula>
    </cfRule>
  </conditionalFormatting>
  <conditionalFormatting sqref="AG10:AG11">
    <cfRule type="containsText" dxfId="391" priority="377" operator="containsText" text="IV">
      <formula>NOT(ISERROR(SEARCH("IV",AG10)))</formula>
    </cfRule>
    <cfRule type="containsText" dxfId="390" priority="378" operator="containsText" text="III">
      <formula>NOT(ISERROR(SEARCH("III",AG10)))</formula>
    </cfRule>
    <cfRule type="containsText" dxfId="389" priority="379" operator="containsText" text="II">
      <formula>NOT(ISERROR(SEARCH("II",AG10)))</formula>
    </cfRule>
    <cfRule type="containsText" dxfId="388" priority="380" operator="containsText" text="I">
      <formula>NOT(ISERROR(SEARCH("I",AG10)))</formula>
    </cfRule>
  </conditionalFormatting>
  <conditionalFormatting sqref="AG9">
    <cfRule type="containsText" dxfId="387" priority="301" operator="containsText" text="IV">
      <formula>NOT(ISERROR(SEARCH("IV",AG9)))</formula>
    </cfRule>
    <cfRule type="containsText" dxfId="386" priority="302" operator="containsText" text="III">
      <formula>NOT(ISERROR(SEARCH("III",AG9)))</formula>
    </cfRule>
    <cfRule type="containsText" dxfId="385" priority="303" operator="containsText" text="II">
      <formula>NOT(ISERROR(SEARCH("II",AG9)))</formula>
    </cfRule>
    <cfRule type="containsText" dxfId="384" priority="304" operator="containsText" text="I">
      <formula>NOT(ISERROR(SEARCH("I",AG9)))</formula>
    </cfRule>
  </conditionalFormatting>
  <conditionalFormatting sqref="S50:S53">
    <cfRule type="containsText" dxfId="383" priority="297" operator="containsText" text="IV">
      <formula>NOT(ISERROR(SEARCH("IV",S50)))</formula>
    </cfRule>
    <cfRule type="containsText" dxfId="382" priority="298" operator="containsText" text="III">
      <formula>NOT(ISERROR(SEARCH("III",S50)))</formula>
    </cfRule>
    <cfRule type="containsText" dxfId="381" priority="299" operator="containsText" text="II">
      <formula>NOT(ISERROR(SEARCH("II",S50)))</formula>
    </cfRule>
    <cfRule type="containsText" dxfId="380" priority="300" operator="containsText" text="I">
      <formula>NOT(ISERROR(SEARCH("I",S50)))</formula>
    </cfRule>
  </conditionalFormatting>
  <conditionalFormatting sqref="AG51">
    <cfRule type="containsText" dxfId="379" priority="293" operator="containsText" text="IV">
      <formula>NOT(ISERROR(SEARCH("IV",AG51)))</formula>
    </cfRule>
    <cfRule type="containsText" dxfId="378" priority="294" operator="containsText" text="III">
      <formula>NOT(ISERROR(SEARCH("III",AG51)))</formula>
    </cfRule>
    <cfRule type="containsText" dxfId="377" priority="295" operator="containsText" text="II">
      <formula>NOT(ISERROR(SEARCH("II",AG51)))</formula>
    </cfRule>
    <cfRule type="containsText" dxfId="376" priority="296" operator="containsText" text="I">
      <formula>NOT(ISERROR(SEARCH("I",AG51)))</formula>
    </cfRule>
  </conditionalFormatting>
  <conditionalFormatting sqref="S47">
    <cfRule type="containsText" dxfId="375" priority="281" operator="containsText" text="IV">
      <formula>NOT(ISERROR(SEARCH("IV",S47)))</formula>
    </cfRule>
    <cfRule type="containsText" dxfId="374" priority="282" operator="containsText" text="III">
      <formula>NOT(ISERROR(SEARCH("III",S47)))</formula>
    </cfRule>
    <cfRule type="containsText" dxfId="373" priority="283" operator="containsText" text="II">
      <formula>NOT(ISERROR(SEARCH("II",S47)))</formula>
    </cfRule>
    <cfRule type="containsText" dxfId="372" priority="284" operator="containsText" text="I">
      <formula>NOT(ISERROR(SEARCH("I",S47)))</formula>
    </cfRule>
  </conditionalFormatting>
  <conditionalFormatting sqref="AG47">
    <cfRule type="containsText" dxfId="371" priority="277" operator="containsText" text="IV">
      <formula>NOT(ISERROR(SEARCH("IV",AG47)))</formula>
    </cfRule>
    <cfRule type="containsText" dxfId="370" priority="278" operator="containsText" text="III">
      <formula>NOT(ISERROR(SEARCH("III",AG47)))</formula>
    </cfRule>
    <cfRule type="containsText" dxfId="369" priority="279" operator="containsText" text="II">
      <formula>NOT(ISERROR(SEARCH("II",AG47)))</formula>
    </cfRule>
    <cfRule type="containsText" dxfId="368" priority="280" operator="containsText" text="I">
      <formula>NOT(ISERROR(SEARCH("I",AG47)))</formula>
    </cfRule>
  </conditionalFormatting>
  <conditionalFormatting sqref="U48">
    <cfRule type="containsText" dxfId="367" priority="273" operator="containsText" text="IV">
      <formula>NOT(ISERROR(SEARCH("IV",U48)))</formula>
    </cfRule>
    <cfRule type="containsText" dxfId="366" priority="274" operator="containsText" text="III">
      <formula>NOT(ISERROR(SEARCH("III",U48)))</formula>
    </cfRule>
    <cfRule type="containsText" dxfId="365" priority="275" operator="containsText" text="II">
      <formula>NOT(ISERROR(SEARCH("II",U48)))</formula>
    </cfRule>
    <cfRule type="containsText" dxfId="364" priority="276" operator="containsText" text="I">
      <formula>NOT(ISERROR(SEARCH("I",U48)))</formula>
    </cfRule>
  </conditionalFormatting>
  <conditionalFormatting sqref="S50">
    <cfRule type="containsText" dxfId="363" priority="269" operator="containsText" text="IV">
      <formula>NOT(ISERROR(SEARCH("IV",S50)))</formula>
    </cfRule>
    <cfRule type="containsText" dxfId="362" priority="270" operator="containsText" text="III">
      <formula>NOT(ISERROR(SEARCH("III",S50)))</formula>
    </cfRule>
    <cfRule type="containsText" dxfId="361" priority="271" operator="containsText" text="II">
      <formula>NOT(ISERROR(SEARCH("II",S50)))</formula>
    </cfRule>
    <cfRule type="containsText" dxfId="360" priority="272" operator="containsText" text="I">
      <formula>NOT(ISERROR(SEARCH("I",S50)))</formula>
    </cfRule>
  </conditionalFormatting>
  <conditionalFormatting sqref="AG36">
    <cfRule type="containsText" dxfId="359" priority="321" operator="containsText" text="IV">
      <formula>NOT(ISERROR(SEARCH("IV",AG36)))</formula>
    </cfRule>
    <cfRule type="containsText" dxfId="358" priority="322" operator="containsText" text="III">
      <formula>NOT(ISERROR(SEARCH("III",AG36)))</formula>
    </cfRule>
    <cfRule type="containsText" dxfId="357" priority="323" operator="containsText" text="II">
      <formula>NOT(ISERROR(SEARCH("II",AG36)))</formula>
    </cfRule>
    <cfRule type="containsText" dxfId="356" priority="324" operator="containsText" text="I">
      <formula>NOT(ISERROR(SEARCH("I",AG36)))</formula>
    </cfRule>
  </conditionalFormatting>
  <conditionalFormatting sqref="S48">
    <cfRule type="containsText" dxfId="355" priority="249" operator="containsText" text="IV">
      <formula>NOT(ISERROR(SEARCH("IV",S48)))</formula>
    </cfRule>
    <cfRule type="containsText" dxfId="354" priority="250" operator="containsText" text="III">
      <formula>NOT(ISERROR(SEARCH("III",S48)))</formula>
    </cfRule>
    <cfRule type="containsText" dxfId="353" priority="251" operator="containsText" text="II">
      <formula>NOT(ISERROR(SEARCH("II",S48)))</formula>
    </cfRule>
    <cfRule type="containsText" dxfId="352" priority="252" operator="containsText" text="I">
      <formula>NOT(ISERROR(SEARCH("I",S48)))</formula>
    </cfRule>
  </conditionalFormatting>
  <conditionalFormatting sqref="AG48">
    <cfRule type="containsText" dxfId="351" priority="245" operator="containsText" text="IV">
      <formula>NOT(ISERROR(SEARCH("IV",AG48)))</formula>
    </cfRule>
    <cfRule type="containsText" dxfId="350" priority="246" operator="containsText" text="III">
      <formula>NOT(ISERROR(SEARCH("III",AG48)))</formula>
    </cfRule>
    <cfRule type="containsText" dxfId="349" priority="247" operator="containsText" text="II">
      <formula>NOT(ISERROR(SEARCH("II",AG48)))</formula>
    </cfRule>
    <cfRule type="containsText" dxfId="348" priority="248" operator="containsText" text="I">
      <formula>NOT(ISERROR(SEARCH("I",AG48)))</formula>
    </cfRule>
  </conditionalFormatting>
  <conditionalFormatting sqref="AG53">
    <cfRule type="containsText" dxfId="347" priority="221" operator="containsText" text="IV">
      <formula>NOT(ISERROR(SEARCH("IV",AG53)))</formula>
    </cfRule>
    <cfRule type="containsText" dxfId="346" priority="222" operator="containsText" text="III">
      <formula>NOT(ISERROR(SEARCH("III",AG53)))</formula>
    </cfRule>
    <cfRule type="containsText" dxfId="345" priority="223" operator="containsText" text="II">
      <formula>NOT(ISERROR(SEARCH("II",AG53)))</formula>
    </cfRule>
    <cfRule type="containsText" dxfId="344" priority="224" operator="containsText" text="I">
      <formula>NOT(ISERROR(SEARCH("I",AG53)))</formula>
    </cfRule>
  </conditionalFormatting>
  <conditionalFormatting sqref="AG50">
    <cfRule type="containsText" dxfId="343" priority="265" operator="containsText" text="IV">
      <formula>NOT(ISERROR(SEARCH("IV",AG50)))</formula>
    </cfRule>
    <cfRule type="containsText" dxfId="342" priority="266" operator="containsText" text="III">
      <formula>NOT(ISERROR(SEARCH("III",AG50)))</formula>
    </cfRule>
    <cfRule type="containsText" dxfId="341" priority="267" operator="containsText" text="II">
      <formula>NOT(ISERROR(SEARCH("II",AG50)))</formula>
    </cfRule>
    <cfRule type="containsText" dxfId="340" priority="268" operator="containsText" text="I">
      <formula>NOT(ISERROR(SEARCH("I",AG50)))</formula>
    </cfRule>
  </conditionalFormatting>
  <conditionalFormatting sqref="AG50 S50">
    <cfRule type="containsText" dxfId="339" priority="261" operator="containsText" text="IV">
      <formula>NOT(ISERROR(SEARCH("IV",S50)))</formula>
    </cfRule>
    <cfRule type="containsText" dxfId="338" priority="262" operator="containsText" text="III">
      <formula>NOT(ISERROR(SEARCH("III",S50)))</formula>
    </cfRule>
    <cfRule type="containsText" dxfId="337" priority="263" operator="containsText" text="II">
      <formula>NOT(ISERROR(SEARCH("II",S50)))</formula>
    </cfRule>
    <cfRule type="containsText" dxfId="336" priority="264" operator="containsText" text="I">
      <formula>NOT(ISERROR(SEARCH("I",S50)))</formula>
    </cfRule>
  </conditionalFormatting>
  <conditionalFormatting sqref="S31">
    <cfRule type="containsText" dxfId="335" priority="185" operator="containsText" text="IV">
      <formula>NOT(ISERROR(SEARCH("IV",S31)))</formula>
    </cfRule>
    <cfRule type="containsText" dxfId="334" priority="186" operator="containsText" text="III">
      <formula>NOT(ISERROR(SEARCH("III",S31)))</formula>
    </cfRule>
    <cfRule type="containsText" dxfId="333" priority="187" operator="containsText" text="II">
      <formula>NOT(ISERROR(SEARCH("II",S31)))</formula>
    </cfRule>
    <cfRule type="containsText" dxfId="332" priority="188" operator="containsText" text="I">
      <formula>NOT(ISERROR(SEARCH("I",S31)))</formula>
    </cfRule>
  </conditionalFormatting>
  <conditionalFormatting sqref="U38 U40:U43 U45">
    <cfRule type="containsText" dxfId="331" priority="241" operator="containsText" text="IV">
      <formula>NOT(ISERROR(SEARCH("IV",U38)))</formula>
    </cfRule>
    <cfRule type="containsText" dxfId="330" priority="242" operator="containsText" text="III">
      <formula>NOT(ISERROR(SEARCH("III",U38)))</formula>
    </cfRule>
    <cfRule type="containsText" dxfId="329" priority="243" operator="containsText" text="II">
      <formula>NOT(ISERROR(SEARCH("II",U38)))</formula>
    </cfRule>
    <cfRule type="containsText" dxfId="328" priority="244" operator="containsText" text="I">
      <formula>NOT(ISERROR(SEARCH("I",U38)))</formula>
    </cfRule>
  </conditionalFormatting>
  <conditionalFormatting sqref="S38 S40:S41 S43 S45">
    <cfRule type="containsText" dxfId="327" priority="237" operator="containsText" text="IV">
      <formula>NOT(ISERROR(SEARCH("IV",S38)))</formula>
    </cfRule>
    <cfRule type="containsText" dxfId="326" priority="238" operator="containsText" text="III">
      <formula>NOT(ISERROR(SEARCH("III",S38)))</formula>
    </cfRule>
    <cfRule type="containsText" dxfId="325" priority="239" operator="containsText" text="II">
      <formula>NOT(ISERROR(SEARCH("II",S38)))</formula>
    </cfRule>
    <cfRule type="containsText" dxfId="324" priority="240" operator="containsText" text="I">
      <formula>NOT(ISERROR(SEARCH("I",S38)))</formula>
    </cfRule>
  </conditionalFormatting>
  <conditionalFormatting sqref="AG38 AG45">
    <cfRule type="containsText" dxfId="323" priority="233" operator="containsText" text="IV">
      <formula>NOT(ISERROR(SEARCH("IV",AG38)))</formula>
    </cfRule>
    <cfRule type="containsText" dxfId="322" priority="234" operator="containsText" text="III">
      <formula>NOT(ISERROR(SEARCH("III",AG38)))</formula>
    </cfRule>
    <cfRule type="containsText" dxfId="321" priority="235" operator="containsText" text="II">
      <formula>NOT(ISERROR(SEARCH("II",AG38)))</formula>
    </cfRule>
    <cfRule type="containsText" dxfId="320" priority="236" operator="containsText" text="I">
      <formula>NOT(ISERROR(SEARCH("I",AG38)))</formula>
    </cfRule>
  </conditionalFormatting>
  <conditionalFormatting sqref="AG12:AG15 S12:S15">
    <cfRule type="containsText" dxfId="319" priority="213" operator="containsText" text="IV">
      <formula>NOT(ISERROR(SEARCH("IV",S12)))</formula>
    </cfRule>
    <cfRule type="containsText" dxfId="318" priority="214" operator="containsText" text="III">
      <formula>NOT(ISERROR(SEARCH("III",S12)))</formula>
    </cfRule>
    <cfRule type="containsText" dxfId="317" priority="215" operator="containsText" text="II">
      <formula>NOT(ISERROR(SEARCH("II",S12)))</formula>
    </cfRule>
    <cfRule type="containsText" dxfId="316" priority="216" operator="containsText" text="I">
      <formula>NOT(ISERROR(SEARCH("I",S12)))</formula>
    </cfRule>
  </conditionalFormatting>
  <conditionalFormatting sqref="U53">
    <cfRule type="containsText" dxfId="315" priority="217" operator="containsText" text="IV">
      <formula>NOT(ISERROR(SEARCH("IV",U53)))</formula>
    </cfRule>
    <cfRule type="containsText" dxfId="314" priority="218" operator="containsText" text="III">
      <formula>NOT(ISERROR(SEARCH("III",U53)))</formula>
    </cfRule>
    <cfRule type="containsText" dxfId="313" priority="219" operator="containsText" text="II">
      <formula>NOT(ISERROR(SEARCH("II",U53)))</formula>
    </cfRule>
    <cfRule type="containsText" dxfId="312" priority="220" operator="containsText" text="I">
      <formula>NOT(ISERROR(SEARCH("I",U53)))</formula>
    </cfRule>
  </conditionalFormatting>
  <conditionalFormatting sqref="S53">
    <cfRule type="containsText" dxfId="311" priority="225" operator="containsText" text="IV">
      <formula>NOT(ISERROR(SEARCH("IV",S53)))</formula>
    </cfRule>
    <cfRule type="containsText" dxfId="310" priority="226" operator="containsText" text="III">
      <formula>NOT(ISERROR(SEARCH("III",S53)))</formula>
    </cfRule>
    <cfRule type="containsText" dxfId="309" priority="227" operator="containsText" text="II">
      <formula>NOT(ISERROR(SEARCH("II",S53)))</formula>
    </cfRule>
    <cfRule type="containsText" dxfId="308" priority="228" operator="containsText" text="I">
      <formula>NOT(ISERROR(SEARCH("I",S53)))</formula>
    </cfRule>
  </conditionalFormatting>
  <conditionalFormatting sqref="S55 AG55">
    <cfRule type="containsText" dxfId="307" priority="229" operator="containsText" text="IV">
      <formula>NOT(ISERROR(SEARCH("IV",S55)))</formula>
    </cfRule>
    <cfRule type="containsText" dxfId="306" priority="230" operator="containsText" text="III">
      <formula>NOT(ISERROR(SEARCH("III",S55)))</formula>
    </cfRule>
    <cfRule type="containsText" dxfId="305" priority="231" operator="containsText" text="II">
      <formula>NOT(ISERROR(SEARCH("II",S55)))</formula>
    </cfRule>
    <cfRule type="containsText" dxfId="304" priority="232" operator="containsText" text="I">
      <formula>NOT(ISERROR(SEARCH("I",S55)))</formula>
    </cfRule>
  </conditionalFormatting>
  <conditionalFormatting sqref="AG17">
    <cfRule type="containsText" dxfId="303" priority="205" operator="containsText" text="IV">
      <formula>NOT(ISERROR(SEARCH("IV",AG17)))</formula>
    </cfRule>
    <cfRule type="containsText" dxfId="302" priority="206" operator="containsText" text="III">
      <formula>NOT(ISERROR(SEARCH("III",AG17)))</formula>
    </cfRule>
    <cfRule type="containsText" dxfId="301" priority="207" operator="containsText" text="II">
      <formula>NOT(ISERROR(SEARCH("II",AG17)))</formula>
    </cfRule>
    <cfRule type="containsText" dxfId="300" priority="208" operator="containsText" text="I">
      <formula>NOT(ISERROR(SEARCH("I",AG17)))</formula>
    </cfRule>
  </conditionalFormatting>
  <conditionalFormatting sqref="S17">
    <cfRule type="containsText" dxfId="299" priority="209" operator="containsText" text="IV">
      <formula>NOT(ISERROR(SEARCH("IV",S17)))</formula>
    </cfRule>
    <cfRule type="containsText" dxfId="298" priority="210" operator="containsText" text="III">
      <formula>NOT(ISERROR(SEARCH("III",S17)))</formula>
    </cfRule>
    <cfRule type="containsText" dxfId="297" priority="211" operator="containsText" text="II">
      <formula>NOT(ISERROR(SEARCH("II",S17)))</formula>
    </cfRule>
    <cfRule type="containsText" dxfId="296" priority="212" operator="containsText" text="I">
      <formula>NOT(ISERROR(SEARCH("I",S17)))</formula>
    </cfRule>
  </conditionalFormatting>
  <conditionalFormatting sqref="AG18:AG21 S18:S21">
    <cfRule type="containsText" dxfId="295" priority="201" operator="containsText" text="IV">
      <formula>NOT(ISERROR(SEARCH("IV",S18)))</formula>
    </cfRule>
    <cfRule type="containsText" dxfId="294" priority="202" operator="containsText" text="III">
      <formula>NOT(ISERROR(SEARCH("III",S18)))</formula>
    </cfRule>
    <cfRule type="containsText" dxfId="293" priority="203" operator="containsText" text="II">
      <formula>NOT(ISERROR(SEARCH("II",S18)))</formula>
    </cfRule>
    <cfRule type="containsText" dxfId="292" priority="204" operator="containsText" text="I">
      <formula>NOT(ISERROR(SEARCH("I",S18)))</formula>
    </cfRule>
  </conditionalFormatting>
  <conditionalFormatting sqref="AG23:AG26 S23:S26">
    <cfRule type="containsText" dxfId="291" priority="197" operator="containsText" text="IV">
      <formula>NOT(ISERROR(SEARCH("IV",S23)))</formula>
    </cfRule>
    <cfRule type="containsText" dxfId="290" priority="198" operator="containsText" text="III">
      <formula>NOT(ISERROR(SEARCH("III",S23)))</formula>
    </cfRule>
    <cfRule type="containsText" dxfId="289" priority="199" operator="containsText" text="II">
      <formula>NOT(ISERROR(SEARCH("II",S23)))</formula>
    </cfRule>
    <cfRule type="containsText" dxfId="288" priority="200" operator="containsText" text="I">
      <formula>NOT(ISERROR(SEARCH("I",S23)))</formula>
    </cfRule>
  </conditionalFormatting>
  <conditionalFormatting sqref="AG31:AG32">
    <cfRule type="containsText" dxfId="287" priority="181" operator="containsText" text="IV">
      <formula>NOT(ISERROR(SEARCH("IV",AG31)))</formula>
    </cfRule>
    <cfRule type="containsText" dxfId="286" priority="182" operator="containsText" text="III">
      <formula>NOT(ISERROR(SEARCH("III",AG31)))</formula>
    </cfRule>
    <cfRule type="containsText" dxfId="285" priority="183" operator="containsText" text="II">
      <formula>NOT(ISERROR(SEARCH("II",AG31)))</formula>
    </cfRule>
    <cfRule type="containsText" dxfId="284" priority="184" operator="containsText" text="I">
      <formula>NOT(ISERROR(SEARCH("I",AG31)))</formula>
    </cfRule>
  </conditionalFormatting>
  <conditionalFormatting sqref="AG16 S16">
    <cfRule type="containsText" dxfId="283" priority="169" operator="containsText" text="IV">
      <formula>NOT(ISERROR(SEARCH("IV",S16)))</formula>
    </cfRule>
    <cfRule type="containsText" dxfId="282" priority="170" operator="containsText" text="III">
      <formula>NOT(ISERROR(SEARCH("III",S16)))</formula>
    </cfRule>
    <cfRule type="containsText" dxfId="281" priority="171" operator="containsText" text="II">
      <formula>NOT(ISERROR(SEARCH("II",S16)))</formula>
    </cfRule>
    <cfRule type="containsText" dxfId="280" priority="172" operator="containsText" text="I">
      <formula>NOT(ISERROR(SEARCH("I",S16)))</formula>
    </cfRule>
  </conditionalFormatting>
  <conditionalFormatting sqref="AG22 S22">
    <cfRule type="containsText" dxfId="279" priority="165" operator="containsText" text="IV">
      <formula>NOT(ISERROR(SEARCH("IV",S22)))</formula>
    </cfRule>
    <cfRule type="containsText" dxfId="278" priority="166" operator="containsText" text="III">
      <formula>NOT(ISERROR(SEARCH("III",S22)))</formula>
    </cfRule>
    <cfRule type="containsText" dxfId="277" priority="167" operator="containsText" text="II">
      <formula>NOT(ISERROR(SEARCH("II",S22)))</formula>
    </cfRule>
    <cfRule type="containsText" dxfId="276" priority="168" operator="containsText" text="I">
      <formula>NOT(ISERROR(SEARCH("I",S22)))</formula>
    </cfRule>
  </conditionalFormatting>
  <conditionalFormatting sqref="S37">
    <cfRule type="containsText" dxfId="275" priority="161" operator="containsText" text="IV">
      <formula>NOT(ISERROR(SEARCH("IV",S37)))</formula>
    </cfRule>
    <cfRule type="containsText" dxfId="274" priority="162" operator="containsText" text="III">
      <formula>NOT(ISERROR(SEARCH("III",S37)))</formula>
    </cfRule>
    <cfRule type="containsText" dxfId="273" priority="163" operator="containsText" text="II">
      <formula>NOT(ISERROR(SEARCH("II",S37)))</formula>
    </cfRule>
    <cfRule type="containsText" dxfId="272" priority="164" operator="containsText" text="I">
      <formula>NOT(ISERROR(SEARCH("I",S37)))</formula>
    </cfRule>
  </conditionalFormatting>
  <conditionalFormatting sqref="AG37">
    <cfRule type="containsText" dxfId="271" priority="157" operator="containsText" text="IV">
      <formula>NOT(ISERROR(SEARCH("IV",AG37)))</formula>
    </cfRule>
    <cfRule type="containsText" dxfId="270" priority="158" operator="containsText" text="III">
      <formula>NOT(ISERROR(SEARCH("III",AG37)))</formula>
    </cfRule>
    <cfRule type="containsText" dxfId="269" priority="159" operator="containsText" text="II">
      <formula>NOT(ISERROR(SEARCH("II",AG37)))</formula>
    </cfRule>
    <cfRule type="containsText" dxfId="268" priority="160" operator="containsText" text="I">
      <formula>NOT(ISERROR(SEARCH("I",AG37)))</formula>
    </cfRule>
  </conditionalFormatting>
  <conditionalFormatting sqref="U59">
    <cfRule type="containsText" dxfId="267" priority="97" operator="containsText" text="IV">
      <formula>NOT(ISERROR(SEARCH("IV",U59)))</formula>
    </cfRule>
    <cfRule type="containsText" dxfId="266" priority="98" operator="containsText" text="III">
      <formula>NOT(ISERROR(SEARCH("III",U59)))</formula>
    </cfRule>
    <cfRule type="containsText" dxfId="265" priority="99" operator="containsText" text="II">
      <formula>NOT(ISERROR(SEARCH("II",U59)))</formula>
    </cfRule>
    <cfRule type="containsText" dxfId="264" priority="100" operator="containsText" text="I">
      <formula>NOT(ISERROR(SEARCH("I",U59)))</formula>
    </cfRule>
  </conditionalFormatting>
  <conditionalFormatting sqref="S57">
    <cfRule type="containsText" dxfId="263" priority="149" operator="containsText" text="IV">
      <formula>NOT(ISERROR(SEARCH("IV",S57)))</formula>
    </cfRule>
    <cfRule type="containsText" dxfId="262" priority="150" operator="containsText" text="III">
      <formula>NOT(ISERROR(SEARCH("III",S57)))</formula>
    </cfRule>
    <cfRule type="containsText" dxfId="261" priority="151" operator="containsText" text="II">
      <formula>NOT(ISERROR(SEARCH("II",S57)))</formula>
    </cfRule>
    <cfRule type="containsText" dxfId="260" priority="152" operator="containsText" text="I">
      <formula>NOT(ISERROR(SEARCH("I",S57)))</formula>
    </cfRule>
  </conditionalFormatting>
  <conditionalFormatting sqref="AG57">
    <cfRule type="containsText" dxfId="259" priority="141" operator="containsText" text="IV">
      <formula>NOT(ISERROR(SEARCH("IV",AG57)))</formula>
    </cfRule>
    <cfRule type="containsText" dxfId="258" priority="142" operator="containsText" text="III">
      <formula>NOT(ISERROR(SEARCH("III",AG57)))</formula>
    </cfRule>
    <cfRule type="containsText" dxfId="257" priority="143" operator="containsText" text="II">
      <formula>NOT(ISERROR(SEARCH("II",AG57)))</formula>
    </cfRule>
    <cfRule type="containsText" dxfId="256" priority="144" operator="containsText" text="I">
      <formula>NOT(ISERROR(SEARCH("I",AG57)))</formula>
    </cfRule>
  </conditionalFormatting>
  <conditionalFormatting sqref="U57">
    <cfRule type="containsText" dxfId="255" priority="137" operator="containsText" text="IV">
      <formula>NOT(ISERROR(SEARCH("IV",U57)))</formula>
    </cfRule>
    <cfRule type="containsText" dxfId="254" priority="138" operator="containsText" text="III">
      <formula>NOT(ISERROR(SEARCH("III",U57)))</formula>
    </cfRule>
    <cfRule type="containsText" dxfId="253" priority="139" operator="containsText" text="II">
      <formula>NOT(ISERROR(SEARCH("II",U57)))</formula>
    </cfRule>
    <cfRule type="containsText" dxfId="252" priority="140" operator="containsText" text="I">
      <formula>NOT(ISERROR(SEARCH("I",U57)))</formula>
    </cfRule>
  </conditionalFormatting>
  <conditionalFormatting sqref="S57">
    <cfRule type="containsText" dxfId="251" priority="145" operator="containsText" text="IV">
      <formula>NOT(ISERROR(SEARCH("IV",S57)))</formula>
    </cfRule>
    <cfRule type="containsText" dxfId="250" priority="146" operator="containsText" text="III">
      <formula>NOT(ISERROR(SEARCH("III",S57)))</formula>
    </cfRule>
    <cfRule type="containsText" dxfId="249" priority="147" operator="containsText" text="II">
      <formula>NOT(ISERROR(SEARCH("II",S57)))</formula>
    </cfRule>
    <cfRule type="containsText" dxfId="248" priority="148" operator="containsText" text="I">
      <formula>NOT(ISERROR(SEARCH("I",S57)))</formula>
    </cfRule>
  </conditionalFormatting>
  <conditionalFormatting sqref="S59">
    <cfRule type="containsText" dxfId="247" priority="109" operator="containsText" text="IV">
      <formula>NOT(ISERROR(SEARCH("IV",S59)))</formula>
    </cfRule>
    <cfRule type="containsText" dxfId="246" priority="110" operator="containsText" text="III">
      <formula>NOT(ISERROR(SEARCH("III",S59)))</formula>
    </cfRule>
    <cfRule type="containsText" dxfId="245" priority="111" operator="containsText" text="II">
      <formula>NOT(ISERROR(SEARCH("II",S59)))</formula>
    </cfRule>
    <cfRule type="containsText" dxfId="244" priority="112" operator="containsText" text="I">
      <formula>NOT(ISERROR(SEARCH("I",S59)))</formula>
    </cfRule>
  </conditionalFormatting>
  <conditionalFormatting sqref="AG59">
    <cfRule type="containsText" dxfId="243" priority="101" operator="containsText" text="IV">
      <formula>NOT(ISERROR(SEARCH("IV",AG59)))</formula>
    </cfRule>
    <cfRule type="containsText" dxfId="242" priority="102" operator="containsText" text="III">
      <formula>NOT(ISERROR(SEARCH("III",AG59)))</formula>
    </cfRule>
    <cfRule type="containsText" dxfId="241" priority="103" operator="containsText" text="II">
      <formula>NOT(ISERROR(SEARCH("II",AG59)))</formula>
    </cfRule>
    <cfRule type="containsText" dxfId="240" priority="104" operator="containsText" text="I">
      <formula>NOT(ISERROR(SEARCH("I",AG59)))</formula>
    </cfRule>
  </conditionalFormatting>
  <conditionalFormatting sqref="S59">
    <cfRule type="containsText" dxfId="239" priority="105" operator="containsText" text="IV">
      <formula>NOT(ISERROR(SEARCH("IV",S59)))</formula>
    </cfRule>
    <cfRule type="containsText" dxfId="238" priority="106" operator="containsText" text="III">
      <formula>NOT(ISERROR(SEARCH("III",S59)))</formula>
    </cfRule>
    <cfRule type="containsText" dxfId="237" priority="107" operator="containsText" text="II">
      <formula>NOT(ISERROR(SEARCH("II",S59)))</formula>
    </cfRule>
    <cfRule type="containsText" dxfId="236" priority="108" operator="containsText" text="I">
      <formula>NOT(ISERROR(SEARCH("I",S59)))</formula>
    </cfRule>
  </conditionalFormatting>
  <conditionalFormatting sqref="AG58">
    <cfRule type="containsText" dxfId="235" priority="81" operator="containsText" text="IV">
      <formula>NOT(ISERROR(SEARCH("IV",AG58)))</formula>
    </cfRule>
    <cfRule type="containsText" dxfId="234" priority="82" operator="containsText" text="III">
      <formula>NOT(ISERROR(SEARCH("III",AG58)))</formula>
    </cfRule>
    <cfRule type="containsText" dxfId="233" priority="83" operator="containsText" text="II">
      <formula>NOT(ISERROR(SEARCH("II",AG58)))</formula>
    </cfRule>
    <cfRule type="containsText" dxfId="232" priority="84" operator="containsText" text="I">
      <formula>NOT(ISERROR(SEARCH("I",AG58)))</formula>
    </cfRule>
  </conditionalFormatting>
  <conditionalFormatting sqref="S58">
    <cfRule type="containsText" dxfId="231" priority="85" operator="containsText" text="IV">
      <formula>NOT(ISERROR(SEARCH("IV",S58)))</formula>
    </cfRule>
    <cfRule type="containsText" dxfId="230" priority="86" operator="containsText" text="III">
      <formula>NOT(ISERROR(SEARCH("III",S58)))</formula>
    </cfRule>
    <cfRule type="containsText" dxfId="229" priority="87" operator="containsText" text="II">
      <formula>NOT(ISERROR(SEARCH("II",S58)))</formula>
    </cfRule>
    <cfRule type="containsText" dxfId="228" priority="88" operator="containsText" text="I">
      <formula>NOT(ISERROR(SEARCH("I",S58)))</formula>
    </cfRule>
  </conditionalFormatting>
  <conditionalFormatting sqref="S60">
    <cfRule type="containsText" dxfId="227" priority="77" operator="containsText" text="IV">
      <formula>NOT(ISERROR(SEARCH("IV",S60)))</formula>
    </cfRule>
    <cfRule type="containsText" dxfId="226" priority="78" operator="containsText" text="III">
      <formula>NOT(ISERROR(SEARCH("III",S60)))</formula>
    </cfRule>
    <cfRule type="containsText" dxfId="225" priority="79" operator="containsText" text="II">
      <formula>NOT(ISERROR(SEARCH("II",S60)))</formula>
    </cfRule>
    <cfRule type="containsText" dxfId="224" priority="80" operator="containsText" text="I">
      <formula>NOT(ISERROR(SEARCH("I",S60)))</formula>
    </cfRule>
  </conditionalFormatting>
  <conditionalFormatting sqref="AG60">
    <cfRule type="containsText" dxfId="223" priority="73" operator="containsText" text="IV">
      <formula>NOT(ISERROR(SEARCH("IV",AG60)))</formula>
    </cfRule>
    <cfRule type="containsText" dxfId="222" priority="74" operator="containsText" text="III">
      <formula>NOT(ISERROR(SEARCH("III",AG60)))</formula>
    </cfRule>
    <cfRule type="containsText" dxfId="221" priority="75" operator="containsText" text="II">
      <formula>NOT(ISERROR(SEARCH("II",AG60)))</formula>
    </cfRule>
    <cfRule type="containsText" dxfId="220" priority="76" operator="containsText" text="I">
      <formula>NOT(ISERROR(SEARCH("I",AG60)))</formula>
    </cfRule>
  </conditionalFormatting>
  <conditionalFormatting sqref="S30">
    <cfRule type="containsText" dxfId="219" priority="69" operator="containsText" text="IV">
      <formula>NOT(ISERROR(SEARCH("IV",S30)))</formula>
    </cfRule>
    <cfRule type="containsText" dxfId="218" priority="70" operator="containsText" text="III">
      <formula>NOT(ISERROR(SEARCH("III",S30)))</formula>
    </cfRule>
    <cfRule type="containsText" dxfId="217" priority="71" operator="containsText" text="II">
      <formula>NOT(ISERROR(SEARCH("II",S30)))</formula>
    </cfRule>
    <cfRule type="containsText" dxfId="216" priority="72" operator="containsText" text="I">
      <formula>NOT(ISERROR(SEARCH("I",S30)))</formula>
    </cfRule>
  </conditionalFormatting>
  <conditionalFormatting sqref="AG30">
    <cfRule type="containsText" dxfId="215" priority="65" operator="containsText" text="IV">
      <formula>NOT(ISERROR(SEARCH("IV",AG30)))</formula>
    </cfRule>
    <cfRule type="containsText" dxfId="214" priority="66" operator="containsText" text="III">
      <formula>NOT(ISERROR(SEARCH("III",AG30)))</formula>
    </cfRule>
    <cfRule type="containsText" dxfId="213" priority="67" operator="containsText" text="II">
      <formula>NOT(ISERROR(SEARCH("II",AG30)))</formula>
    </cfRule>
    <cfRule type="containsText" dxfId="212" priority="68" operator="containsText" text="I">
      <formula>NOT(ISERROR(SEARCH("I",AG30)))</formula>
    </cfRule>
  </conditionalFormatting>
  <conditionalFormatting sqref="S10">
    <cfRule type="containsText" dxfId="211" priority="61" operator="containsText" text="IV">
      <formula>NOT(ISERROR(SEARCH("IV",S10)))</formula>
    </cfRule>
    <cfRule type="containsText" dxfId="210" priority="62" operator="containsText" text="III">
      <formula>NOT(ISERROR(SEARCH("III",S10)))</formula>
    </cfRule>
    <cfRule type="containsText" dxfId="209" priority="63" operator="containsText" text="II">
      <formula>NOT(ISERROR(SEARCH("II",S10)))</formula>
    </cfRule>
    <cfRule type="containsText" dxfId="208" priority="64" operator="containsText" text="I">
      <formula>NOT(ISERROR(SEARCH("I",S10)))</formula>
    </cfRule>
  </conditionalFormatting>
  <conditionalFormatting sqref="AG39:AG43">
    <cfRule type="containsText" dxfId="207" priority="53" operator="containsText" text="IV">
      <formula>NOT(ISERROR(SEARCH("IV",AG39)))</formula>
    </cfRule>
    <cfRule type="containsText" dxfId="206" priority="54" operator="containsText" text="III">
      <formula>NOT(ISERROR(SEARCH("III",AG39)))</formula>
    </cfRule>
    <cfRule type="containsText" dxfId="205" priority="55" operator="containsText" text="II">
      <formula>NOT(ISERROR(SEARCH("II",AG39)))</formula>
    </cfRule>
    <cfRule type="containsText" dxfId="204" priority="56" operator="containsText" text="I">
      <formula>NOT(ISERROR(SEARCH("I",AG39)))</formula>
    </cfRule>
  </conditionalFormatting>
  <conditionalFormatting sqref="S39">
    <cfRule type="containsText" dxfId="203" priority="49" operator="containsText" text="IV">
      <formula>NOT(ISERROR(SEARCH("IV",S39)))</formula>
    </cfRule>
    <cfRule type="containsText" dxfId="202" priority="50" operator="containsText" text="III">
      <formula>NOT(ISERROR(SEARCH("III",S39)))</formula>
    </cfRule>
    <cfRule type="containsText" dxfId="201" priority="51" operator="containsText" text="II">
      <formula>NOT(ISERROR(SEARCH("II",S39)))</formula>
    </cfRule>
    <cfRule type="containsText" dxfId="200" priority="52" operator="containsText" text="I">
      <formula>NOT(ISERROR(SEARCH("I",S39)))</formula>
    </cfRule>
  </conditionalFormatting>
  <conditionalFormatting sqref="S32">
    <cfRule type="containsText" dxfId="199" priority="45" operator="containsText" text="IV">
      <formula>NOT(ISERROR(SEARCH("IV",S32)))</formula>
    </cfRule>
    <cfRule type="containsText" dxfId="198" priority="46" operator="containsText" text="III">
      <formula>NOT(ISERROR(SEARCH("III",S32)))</formula>
    </cfRule>
    <cfRule type="containsText" dxfId="197" priority="47" operator="containsText" text="II">
      <formula>NOT(ISERROR(SEARCH("II",S32)))</formula>
    </cfRule>
    <cfRule type="containsText" dxfId="196" priority="48" operator="containsText" text="I">
      <formula>NOT(ISERROR(SEARCH("I",S32)))</formula>
    </cfRule>
  </conditionalFormatting>
  <conditionalFormatting sqref="S42">
    <cfRule type="containsText" dxfId="195" priority="41" operator="containsText" text="IV">
      <formula>NOT(ISERROR(SEARCH("IV",S42)))</formula>
    </cfRule>
    <cfRule type="containsText" dxfId="194" priority="42" operator="containsText" text="III">
      <formula>NOT(ISERROR(SEARCH("III",S42)))</formula>
    </cfRule>
    <cfRule type="containsText" dxfId="193" priority="43" operator="containsText" text="II">
      <formula>NOT(ISERROR(SEARCH("II",S42)))</formula>
    </cfRule>
    <cfRule type="containsText" dxfId="192" priority="44" operator="containsText" text="I">
      <formula>NOT(ISERROR(SEARCH("I",S42)))</formula>
    </cfRule>
  </conditionalFormatting>
  <conditionalFormatting sqref="AG27 S27">
    <cfRule type="containsText" dxfId="191" priority="37" operator="containsText" text="IV">
      <formula>NOT(ISERROR(SEARCH("IV",S27)))</formula>
    </cfRule>
    <cfRule type="containsText" dxfId="190" priority="38" operator="containsText" text="III">
      <formula>NOT(ISERROR(SEARCH("III",S27)))</formula>
    </cfRule>
    <cfRule type="containsText" dxfId="189" priority="39" operator="containsText" text="II">
      <formula>NOT(ISERROR(SEARCH("II",S27)))</formula>
    </cfRule>
    <cfRule type="containsText" dxfId="188" priority="40" operator="containsText" text="I">
      <formula>NOT(ISERROR(SEARCH("I",S27)))</formula>
    </cfRule>
  </conditionalFormatting>
  <conditionalFormatting sqref="AG33">
    <cfRule type="containsText" dxfId="187" priority="29" operator="containsText" text="IV">
      <formula>NOT(ISERROR(SEARCH("IV",AG33)))</formula>
    </cfRule>
    <cfRule type="containsText" dxfId="186" priority="30" operator="containsText" text="III">
      <formula>NOT(ISERROR(SEARCH("III",AG33)))</formula>
    </cfRule>
    <cfRule type="containsText" dxfId="185" priority="31" operator="containsText" text="II">
      <formula>NOT(ISERROR(SEARCH("II",AG33)))</formula>
    </cfRule>
    <cfRule type="containsText" dxfId="184" priority="32" operator="containsText" text="I">
      <formula>NOT(ISERROR(SEARCH("I",AG33)))</formula>
    </cfRule>
  </conditionalFormatting>
  <conditionalFormatting sqref="S33">
    <cfRule type="containsText" dxfId="183" priority="33" operator="containsText" text="IV">
      <formula>NOT(ISERROR(SEARCH("IV",S33)))</formula>
    </cfRule>
    <cfRule type="containsText" dxfId="182" priority="34" operator="containsText" text="III">
      <formula>NOT(ISERROR(SEARCH("III",S33)))</formula>
    </cfRule>
    <cfRule type="containsText" dxfId="181" priority="35" operator="containsText" text="II">
      <formula>NOT(ISERROR(SEARCH("II",S33)))</formula>
    </cfRule>
    <cfRule type="containsText" dxfId="180" priority="36" operator="containsText" text="I">
      <formula>NOT(ISERROR(SEARCH("I",S33)))</formula>
    </cfRule>
  </conditionalFormatting>
  <conditionalFormatting sqref="AG44 S44">
    <cfRule type="containsText" dxfId="179" priority="5" operator="containsText" text="IV">
      <formula>NOT(ISERROR(SEARCH("IV",S44)))</formula>
    </cfRule>
    <cfRule type="containsText" dxfId="178" priority="6" operator="containsText" text="III">
      <formula>NOT(ISERROR(SEARCH("III",S44)))</formula>
    </cfRule>
    <cfRule type="containsText" dxfId="177" priority="7" operator="containsText" text="II">
      <formula>NOT(ISERROR(SEARCH("II",S44)))</formula>
    </cfRule>
    <cfRule type="containsText" dxfId="176" priority="8" operator="containsText" text="I">
      <formula>NOT(ISERROR(SEARCH("I",S44)))</formula>
    </cfRule>
  </conditionalFormatting>
  <conditionalFormatting sqref="AG34 S34">
    <cfRule type="containsText" dxfId="175" priority="9" operator="containsText" text="IV">
      <formula>NOT(ISERROR(SEARCH("IV",S34)))</formula>
    </cfRule>
    <cfRule type="containsText" dxfId="174" priority="10" operator="containsText" text="III">
      <formula>NOT(ISERROR(SEARCH("III",S34)))</formula>
    </cfRule>
    <cfRule type="containsText" dxfId="173" priority="11" operator="containsText" text="II">
      <formula>NOT(ISERROR(SEARCH("II",S34)))</formula>
    </cfRule>
    <cfRule type="containsText" dxfId="172" priority="12" operator="containsText" text="I">
      <formula>NOT(ISERROR(SEARCH("I",S34)))</formula>
    </cfRule>
  </conditionalFormatting>
  <conditionalFormatting sqref="AG56 S56">
    <cfRule type="containsText" dxfId="171" priority="1" operator="containsText" text="IV">
      <formula>NOT(ISERROR(SEARCH("IV",S56)))</formula>
    </cfRule>
    <cfRule type="containsText" dxfId="170" priority="2" operator="containsText" text="III">
      <formula>NOT(ISERROR(SEARCH("III",S56)))</formula>
    </cfRule>
    <cfRule type="containsText" dxfId="169" priority="3" operator="containsText" text="II">
      <formula>NOT(ISERROR(SEARCH("II",S56)))</formula>
    </cfRule>
    <cfRule type="containsText" dxfId="168" priority="4" operator="containsText" text="I">
      <formula>NOT(ISERROR(SEARCH("I",S56)))</formula>
    </cfRule>
  </conditionalFormatting>
  <dataValidations count="6">
    <dataValidation type="list" allowBlank="1" showInputMessage="1" showErrorMessage="1" sqref="AG37:AG50 AG12:AG29 AG1:AG3 AE61:AE1048576 Q6:Q8 Q1:Q2 AE6:AE8 N33 AG61:AG1048576 Q61:Q1048576 AG6:AG9 AG52:AG53 AG56:AG57 AG34 N61:N1048576 N1:N2 N6:N8 AB6:AB8 AB61:AB1048576 Q54 N51 AG31:AG32 N54 Q51 Q33 AE55" xr:uid="{00000000-0002-0000-0100-000000000000}">
      <formula1>#REF!</formula1>
    </dataValidation>
    <dataValidation type="list" allowBlank="1" showInputMessage="1" showErrorMessage="1" sqref="AB55" xr:uid="{00000000-0002-0000-0100-000001000000}">
      <formula1>$B$26:$B$34</formula1>
    </dataValidation>
    <dataValidation type="list" allowBlank="1" showInputMessage="1" showErrorMessage="1" sqref="AA55" xr:uid="{00000000-0002-0000-0100-000002000000}">
      <formula1>$B$4:$B$6</formula1>
    </dataValidation>
    <dataValidation type="list" allowBlank="1" showInputMessage="1" showErrorMessage="1" sqref="AC6:AC7 AC1:AC2 AC61:AC1048576" xr:uid="{00000000-0002-0000-0100-000003000000}">
      <formula1>$D$4:$D$6</formula1>
    </dataValidation>
    <dataValidation type="list" allowBlank="1" showInputMessage="1" showErrorMessage="1" sqref="M61:M1048576 M6:M7 M1:M2 AA6:AA7 AA61:AA1048576" xr:uid="{00000000-0002-0000-0100-000004000000}">
      <formula1>$D$5:$D$8</formula1>
    </dataValidation>
    <dataValidation type="list" allowBlank="1" showInputMessage="1" showErrorMessage="1" sqref="AA8 M8 M54" xr:uid="{00000000-0002-0000-0100-000005000000}">
      <formula1>$B$4:$B$7</formula1>
    </dataValidation>
  </dataValidations>
  <printOptions horizontalCentered="1"/>
  <pageMargins left="0" right="0" top="0" bottom="0" header="0" footer="0"/>
  <pageSetup paperSize="5" scale="23" fitToHeight="3" orientation="landscape" r:id="rId1"/>
  <rowBreaks count="2" manualBreakCount="2">
    <brk id="29" min="1" max="35" man="1"/>
    <brk id="53" min="1" max="3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6000000}">
          <x14:formula1>
            <xm:f>CAMBIOS!$B$19:$B$22</xm:f>
          </x14:formula1>
          <xm:sqref>Q52:Q53 Q34:Q50 AE56:AE60 Q9:Q32 AE9:AE54 Q55:Q60</xm:sqref>
        </x14:dataValidation>
        <x14:dataValidation type="list" allowBlank="1" showInputMessage="1" showErrorMessage="1" xr:uid="{00000000-0002-0000-0100-000007000000}">
          <x14:formula1>
            <xm:f>CAMBIOS!$B$12:$B$15</xm:f>
          </x14:formula1>
          <xm:sqref>N52:N53 N34:N50 AB56:AB60 N9:N32 AB9:AB54 N55:N60</xm:sqref>
        </x14:dataValidation>
        <x14:dataValidation type="list" allowBlank="1" showInputMessage="1" showErrorMessage="1" xr:uid="{00000000-0002-0000-0100-000008000000}">
          <x14:formula1>
            <xm:f>CAMBIOS!$B$5:$B$8</xm:f>
          </x14:formula1>
          <xm:sqref>AA9:AA54 AA56:AA60 M9:M53 M55:M60</xm:sqref>
        </x14:dataValidation>
        <x14:dataValidation type="list" allowBlank="1" showInputMessage="1" showErrorMessage="1" xr:uid="{00000000-0002-0000-0100-000009000000}">
          <x14:formula1>
            <xm:f>CAMBIOS!$D$5:$D$58</xm:f>
          </x14:formula1>
          <xm:sqref>G9:G60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C2:AI24"/>
  <sheetViews>
    <sheetView view="pageBreakPreview" topLeftCell="F2" zoomScale="90" zoomScaleNormal="85" zoomScaleSheetLayoutView="90" zoomScalePageLayoutView="80" workbookViewId="0">
      <selection activeCell="F2" sqref="F2:AH4"/>
    </sheetView>
  </sheetViews>
  <sheetFormatPr baseColWidth="10" defaultColWidth="10.85546875" defaultRowHeight="16.5" x14ac:dyDescent="0.25"/>
  <cols>
    <col min="1" max="1" width="10.85546875" style="40"/>
    <col min="2" max="2" width="2.140625" style="40" customWidth="1"/>
    <col min="3" max="5" width="7.7109375" style="40" customWidth="1"/>
    <col min="6" max="6" width="9" style="40" customWidth="1"/>
    <col min="7" max="7" width="21" style="50" customWidth="1"/>
    <col min="8" max="8" width="31" style="40" customWidth="1"/>
    <col min="9" max="9" width="29.5703125" style="40" customWidth="1"/>
    <col min="10" max="12" width="16.85546875" style="40" customWidth="1"/>
    <col min="13" max="18" width="10.85546875" style="40"/>
    <col min="19" max="19" width="9" style="40" customWidth="1"/>
    <col min="20" max="20" width="12.5703125" style="40" customWidth="1"/>
    <col min="21" max="21" width="13" style="40" customWidth="1"/>
    <col min="22" max="23" width="9.5703125" style="40" customWidth="1"/>
    <col min="24" max="24" width="21.140625" style="40" customWidth="1"/>
    <col min="25" max="25" width="46.140625" style="40" customWidth="1"/>
    <col min="26" max="26" width="10" style="40" customWidth="1"/>
    <col min="27" max="29" width="9.7109375" style="40" customWidth="1"/>
    <col min="30" max="34" width="10.85546875" style="40"/>
    <col min="35" max="35" width="26.85546875" style="40" customWidth="1"/>
    <col min="36" max="36" width="1.7109375" style="40" customWidth="1"/>
    <col min="37" max="16384" width="10.85546875" style="40"/>
  </cols>
  <sheetData>
    <row r="2" spans="3:35" ht="30" customHeight="1" x14ac:dyDescent="0.25">
      <c r="C2" s="173"/>
      <c r="D2" s="173"/>
      <c r="E2" s="173"/>
      <c r="F2" s="181" t="s">
        <v>329</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2"/>
    </row>
    <row r="3" spans="3:35" ht="30" customHeight="1" x14ac:dyDescent="0.25">
      <c r="C3" s="173"/>
      <c r="D3" s="173"/>
      <c r="E3" s="173"/>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2"/>
    </row>
    <row r="4" spans="3:35" ht="30" customHeight="1" x14ac:dyDescent="0.25">
      <c r="C4" s="173"/>
      <c r="D4" s="173"/>
      <c r="E4" s="173"/>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2"/>
    </row>
    <row r="5" spans="3:35" ht="58.5" customHeight="1" x14ac:dyDescent="0.25">
      <c r="C5" s="150" t="s">
        <v>77</v>
      </c>
      <c r="D5" s="150" t="s">
        <v>21</v>
      </c>
      <c r="E5" s="150" t="s">
        <v>22</v>
      </c>
      <c r="F5" s="150" t="s">
        <v>112</v>
      </c>
      <c r="G5" s="152" t="s">
        <v>23</v>
      </c>
      <c r="H5" s="152"/>
      <c r="I5" s="150" t="s">
        <v>26</v>
      </c>
      <c r="J5" s="152" t="s">
        <v>24</v>
      </c>
      <c r="K5" s="152"/>
      <c r="L5" s="152"/>
      <c r="M5" s="152" t="s">
        <v>25</v>
      </c>
      <c r="N5" s="152"/>
      <c r="O5" s="152"/>
      <c r="P5" s="152"/>
      <c r="Q5" s="152"/>
      <c r="R5" s="152"/>
      <c r="S5" s="152"/>
      <c r="T5" s="150" t="s">
        <v>11</v>
      </c>
      <c r="U5" s="66" t="s">
        <v>13</v>
      </c>
      <c r="V5" s="152" t="s">
        <v>15</v>
      </c>
      <c r="W5" s="152"/>
      <c r="X5" s="152"/>
      <c r="Y5" s="152"/>
      <c r="Z5" s="152"/>
      <c r="AA5" s="152" t="s">
        <v>42</v>
      </c>
      <c r="AB5" s="152"/>
      <c r="AC5" s="152"/>
      <c r="AD5" s="152"/>
      <c r="AE5" s="152"/>
      <c r="AF5" s="152"/>
      <c r="AG5" s="152"/>
      <c r="AH5" s="66" t="s">
        <v>11</v>
      </c>
      <c r="AI5" s="183" t="s">
        <v>43</v>
      </c>
    </row>
    <row r="6" spans="3:35" ht="117" x14ac:dyDescent="0.25">
      <c r="C6" s="150"/>
      <c r="D6" s="150"/>
      <c r="E6" s="150"/>
      <c r="F6" s="150"/>
      <c r="G6" s="81" t="s">
        <v>1</v>
      </c>
      <c r="H6" s="66" t="s">
        <v>0</v>
      </c>
      <c r="I6" s="150"/>
      <c r="J6" s="82" t="s">
        <v>2</v>
      </c>
      <c r="K6" s="82" t="s">
        <v>3</v>
      </c>
      <c r="L6" s="82" t="s">
        <v>4</v>
      </c>
      <c r="M6" s="83" t="s">
        <v>5</v>
      </c>
      <c r="N6" s="83" t="s">
        <v>6</v>
      </c>
      <c r="O6" s="82" t="s">
        <v>28</v>
      </c>
      <c r="P6" s="82" t="s">
        <v>7</v>
      </c>
      <c r="Q6" s="82" t="s">
        <v>8</v>
      </c>
      <c r="R6" s="82" t="s">
        <v>9</v>
      </c>
      <c r="S6" s="82" t="s">
        <v>10</v>
      </c>
      <c r="T6" s="150"/>
      <c r="U6" s="84" t="s">
        <v>14</v>
      </c>
      <c r="V6" s="85" t="s">
        <v>16</v>
      </c>
      <c r="W6" s="85" t="s">
        <v>17</v>
      </c>
      <c r="X6" s="85" t="s">
        <v>18</v>
      </c>
      <c r="Y6" s="85" t="s">
        <v>19</v>
      </c>
      <c r="Z6" s="85" t="s">
        <v>20</v>
      </c>
      <c r="AA6" s="83" t="s">
        <v>5</v>
      </c>
      <c r="AB6" s="82" t="s">
        <v>6</v>
      </c>
      <c r="AC6" s="82" t="s">
        <v>28</v>
      </c>
      <c r="AD6" s="82" t="s">
        <v>7</v>
      </c>
      <c r="AE6" s="82" t="s">
        <v>8</v>
      </c>
      <c r="AF6" s="82" t="s">
        <v>9</v>
      </c>
      <c r="AG6" s="82" t="s">
        <v>10</v>
      </c>
      <c r="AH6" s="82" t="s">
        <v>12</v>
      </c>
      <c r="AI6" s="183"/>
    </row>
    <row r="7" spans="3:35" ht="130.5" customHeight="1" x14ac:dyDescent="0.25">
      <c r="C7" s="174" t="s">
        <v>198</v>
      </c>
      <c r="D7" s="174" t="s">
        <v>199</v>
      </c>
      <c r="E7" s="177" t="s">
        <v>207</v>
      </c>
      <c r="F7" s="161" t="s">
        <v>152</v>
      </c>
      <c r="G7" s="14" t="s">
        <v>72</v>
      </c>
      <c r="H7" s="96" t="s">
        <v>185</v>
      </c>
      <c r="I7" s="98" t="s">
        <v>191</v>
      </c>
      <c r="J7" s="96" t="s">
        <v>27</v>
      </c>
      <c r="K7" s="96" t="s">
        <v>27</v>
      </c>
      <c r="L7" s="96" t="s">
        <v>27</v>
      </c>
      <c r="M7" s="86">
        <v>2</v>
      </c>
      <c r="N7" s="86">
        <v>2</v>
      </c>
      <c r="O7" s="14">
        <f t="shared" ref="O7:O10" si="0">M7*N7</f>
        <v>4</v>
      </c>
      <c r="P7" s="31" t="str">
        <f t="shared" ref="P7:P10" si="1">IF(AND(O7&gt;=24,O7&lt;=40),"Muy Alto",IF(AND(20&gt;=O7,10&lt;=O7),"Alto",IF(AND(8&gt;=O7,6&lt;=O7),"Medio",IF(O7&lt;=4,"Bajo","-"))))</f>
        <v>Bajo</v>
      </c>
      <c r="Q7" s="31">
        <v>60</v>
      </c>
      <c r="R7" s="31">
        <f t="shared" ref="R7:R10" si="2">O7*Q7</f>
        <v>240</v>
      </c>
      <c r="S7" s="14" t="str">
        <f t="shared" ref="S7:S10" si="3">IF(AND(R7&gt;=600,R7&lt;=4000),"I",IF(AND(500&gt;=R7,150&lt;=R7),"II",IF(AND(120&gt;=R7,40&lt;=R7),"III",IF(R7&lt;=20,"IV","-"))))</f>
        <v>II</v>
      </c>
      <c r="T7" s="87" t="str">
        <f t="shared" ref="T7:T10" si="4">IF(R7&gt;=360,"No Aceptable","Aceptable")</f>
        <v>Aceptable</v>
      </c>
      <c r="U7" s="178">
        <v>15</v>
      </c>
      <c r="V7" s="32" t="s">
        <v>79</v>
      </c>
      <c r="W7" s="32" t="s">
        <v>79</v>
      </c>
      <c r="X7" s="32" t="s">
        <v>79</v>
      </c>
      <c r="Y7" s="57" t="s">
        <v>461</v>
      </c>
      <c r="Z7" s="32" t="s">
        <v>79</v>
      </c>
      <c r="AA7" s="31">
        <v>2</v>
      </c>
      <c r="AB7" s="31">
        <v>2</v>
      </c>
      <c r="AC7" s="31">
        <f t="shared" ref="AC7:AC10" si="5">AA7*AB7</f>
        <v>4</v>
      </c>
      <c r="AD7" s="31" t="str">
        <f t="shared" ref="AD7:AD10" si="6">IF(AND(AC7&gt;=24,AC7&lt;=40),"Muy Alto",IF(AND(20&gt;=AC7,10&lt;=AC7),"Alto",IF(AND(8&gt;=AC7,6&lt;=AC7),"Medio",IF(AC7&lt;=4,"Bajo","-"))))</f>
        <v>Bajo</v>
      </c>
      <c r="AE7" s="31">
        <v>25</v>
      </c>
      <c r="AF7" s="31">
        <f t="shared" ref="AF7:AF10" si="7">AC7*AE7</f>
        <v>100</v>
      </c>
      <c r="AG7" s="14" t="str">
        <f t="shared" ref="AG7:AG10" si="8">IF(AND(AF7&gt;=600,AF7&lt;=4000),"I",IF(AND(500&gt;=AF7,150&lt;=AF7),"II",IF(AND(120&gt;=AF7,40&lt;=AF7),"III",IF(AF7&lt;=20,"IV","-"))))</f>
        <v>III</v>
      </c>
      <c r="AH7" s="87" t="str">
        <f>IF(AF7&gt;=360,"No Aceptable","Aceptable")</f>
        <v>Aceptable</v>
      </c>
      <c r="AI7" s="14" t="s">
        <v>257</v>
      </c>
    </row>
    <row r="8" spans="3:35" ht="165" customHeight="1" x14ac:dyDescent="0.25">
      <c r="C8" s="175"/>
      <c r="D8" s="175"/>
      <c r="E8" s="177"/>
      <c r="F8" s="161"/>
      <c r="G8" s="14" t="s">
        <v>60</v>
      </c>
      <c r="H8" s="96" t="s">
        <v>202</v>
      </c>
      <c r="I8" s="14" t="s">
        <v>85</v>
      </c>
      <c r="J8" s="96" t="s">
        <v>27</v>
      </c>
      <c r="K8" s="96" t="s">
        <v>192</v>
      </c>
      <c r="L8" s="96" t="s">
        <v>27</v>
      </c>
      <c r="M8" s="31">
        <v>2</v>
      </c>
      <c r="N8" s="31">
        <v>3</v>
      </c>
      <c r="O8" s="31">
        <f t="shared" si="0"/>
        <v>6</v>
      </c>
      <c r="P8" s="31" t="str">
        <f t="shared" si="1"/>
        <v>Medio</v>
      </c>
      <c r="Q8" s="31">
        <v>10</v>
      </c>
      <c r="R8" s="31">
        <f t="shared" si="2"/>
        <v>60</v>
      </c>
      <c r="S8" s="31" t="str">
        <f t="shared" si="3"/>
        <v>III</v>
      </c>
      <c r="T8" s="139" t="str">
        <f t="shared" si="4"/>
        <v>Aceptable</v>
      </c>
      <c r="U8" s="179"/>
      <c r="V8" s="32" t="s">
        <v>79</v>
      </c>
      <c r="W8" s="32" t="s">
        <v>79</v>
      </c>
      <c r="X8" s="79" t="s">
        <v>79</v>
      </c>
      <c r="Y8" s="98" t="s">
        <v>522</v>
      </c>
      <c r="Z8" s="79" t="s">
        <v>79</v>
      </c>
      <c r="AA8" s="31">
        <v>2</v>
      </c>
      <c r="AB8" s="31">
        <v>1</v>
      </c>
      <c r="AC8" s="31">
        <f t="shared" si="5"/>
        <v>2</v>
      </c>
      <c r="AD8" s="31" t="str">
        <f t="shared" si="6"/>
        <v>Bajo</v>
      </c>
      <c r="AE8" s="31">
        <v>10</v>
      </c>
      <c r="AF8" s="31">
        <f t="shared" si="7"/>
        <v>20</v>
      </c>
      <c r="AG8" s="14" t="str">
        <f t="shared" si="8"/>
        <v>IV</v>
      </c>
      <c r="AH8" s="87" t="str">
        <f t="shared" ref="AH8:AH10" si="9">IF(AF8&gt;=360,"No Aceptable","Aceptable")</f>
        <v>Aceptable</v>
      </c>
      <c r="AI8" s="14" t="s">
        <v>203</v>
      </c>
    </row>
    <row r="9" spans="3:35" ht="216" customHeight="1" x14ac:dyDescent="0.25">
      <c r="C9" s="175"/>
      <c r="D9" s="175"/>
      <c r="E9" s="177"/>
      <c r="F9" s="161" t="s">
        <v>152</v>
      </c>
      <c r="G9" s="14" t="s">
        <v>71</v>
      </c>
      <c r="H9" s="96" t="s">
        <v>469</v>
      </c>
      <c r="I9" s="57" t="s">
        <v>134</v>
      </c>
      <c r="J9" s="96" t="s">
        <v>27</v>
      </c>
      <c r="K9" s="96" t="s">
        <v>27</v>
      </c>
      <c r="L9" s="96" t="s">
        <v>27</v>
      </c>
      <c r="M9" s="86">
        <v>2</v>
      </c>
      <c r="N9" s="86">
        <v>2</v>
      </c>
      <c r="O9" s="14">
        <f t="shared" si="0"/>
        <v>4</v>
      </c>
      <c r="P9" s="31" t="str">
        <f t="shared" si="1"/>
        <v>Bajo</v>
      </c>
      <c r="Q9" s="31">
        <v>60</v>
      </c>
      <c r="R9" s="31">
        <f t="shared" si="2"/>
        <v>240</v>
      </c>
      <c r="S9" s="14" t="str">
        <f t="shared" si="3"/>
        <v>II</v>
      </c>
      <c r="T9" s="87" t="str">
        <f t="shared" si="4"/>
        <v>Aceptable</v>
      </c>
      <c r="U9" s="179"/>
      <c r="V9" s="32" t="s">
        <v>79</v>
      </c>
      <c r="W9" s="32" t="s">
        <v>79</v>
      </c>
      <c r="X9" s="32" t="s">
        <v>79</v>
      </c>
      <c r="Y9" s="98" t="s">
        <v>470</v>
      </c>
      <c r="Z9" s="32" t="s">
        <v>79</v>
      </c>
      <c r="AA9" s="31">
        <v>2</v>
      </c>
      <c r="AB9" s="79">
        <v>2</v>
      </c>
      <c r="AC9" s="79">
        <f t="shared" si="5"/>
        <v>4</v>
      </c>
      <c r="AD9" s="32" t="str">
        <f t="shared" si="6"/>
        <v>Bajo</v>
      </c>
      <c r="AE9" s="31">
        <v>25</v>
      </c>
      <c r="AF9" s="79">
        <f t="shared" si="7"/>
        <v>100</v>
      </c>
      <c r="AG9" s="14" t="str">
        <f t="shared" si="8"/>
        <v>III</v>
      </c>
      <c r="AH9" s="87" t="str">
        <f t="shared" si="9"/>
        <v>Aceptable</v>
      </c>
      <c r="AI9" s="98" t="s">
        <v>414</v>
      </c>
    </row>
    <row r="10" spans="3:35" ht="130.5" customHeight="1" x14ac:dyDescent="0.25">
      <c r="C10" s="176"/>
      <c r="D10" s="176"/>
      <c r="E10" s="177"/>
      <c r="F10" s="161"/>
      <c r="G10" s="14" t="s">
        <v>69</v>
      </c>
      <c r="H10" s="96" t="s">
        <v>204</v>
      </c>
      <c r="I10" s="57" t="s">
        <v>164</v>
      </c>
      <c r="J10" s="96" t="s">
        <v>27</v>
      </c>
      <c r="K10" s="96" t="s">
        <v>27</v>
      </c>
      <c r="L10" s="96" t="s">
        <v>27</v>
      </c>
      <c r="M10" s="31">
        <v>2</v>
      </c>
      <c r="N10" s="31">
        <v>2</v>
      </c>
      <c r="O10" s="31">
        <f t="shared" si="0"/>
        <v>4</v>
      </c>
      <c r="P10" s="31" t="str">
        <f t="shared" si="1"/>
        <v>Bajo</v>
      </c>
      <c r="Q10" s="31">
        <v>25</v>
      </c>
      <c r="R10" s="31">
        <f t="shared" si="2"/>
        <v>100</v>
      </c>
      <c r="S10" s="31" t="str">
        <f t="shared" si="3"/>
        <v>III</v>
      </c>
      <c r="T10" s="101" t="str">
        <f t="shared" si="4"/>
        <v>Aceptable</v>
      </c>
      <c r="U10" s="180"/>
      <c r="V10" s="57" t="s">
        <v>205</v>
      </c>
      <c r="W10" s="86" t="s">
        <v>79</v>
      </c>
      <c r="X10" s="86" t="s">
        <v>79</v>
      </c>
      <c r="Y10" s="57" t="s">
        <v>206</v>
      </c>
      <c r="Z10" s="79" t="s">
        <v>79</v>
      </c>
      <c r="AA10" s="86">
        <v>2</v>
      </c>
      <c r="AB10" s="86">
        <v>1</v>
      </c>
      <c r="AC10" s="86">
        <f t="shared" si="5"/>
        <v>2</v>
      </c>
      <c r="AD10" s="86" t="str">
        <f t="shared" si="6"/>
        <v>Bajo</v>
      </c>
      <c r="AE10" s="86">
        <v>10</v>
      </c>
      <c r="AF10" s="86">
        <f t="shared" si="7"/>
        <v>20</v>
      </c>
      <c r="AG10" s="57" t="str">
        <f t="shared" si="8"/>
        <v>IV</v>
      </c>
      <c r="AH10" s="57" t="str">
        <f t="shared" si="9"/>
        <v>Aceptable</v>
      </c>
      <c r="AI10" s="98" t="s">
        <v>472</v>
      </c>
    </row>
    <row r="11" spans="3:35" ht="130.5" customHeight="1" x14ac:dyDescent="0.25">
      <c r="C11" s="157" t="s">
        <v>200</v>
      </c>
      <c r="D11" s="157" t="s">
        <v>331</v>
      </c>
      <c r="E11" s="157" t="s">
        <v>201</v>
      </c>
      <c r="F11" s="161" t="s">
        <v>152</v>
      </c>
      <c r="G11" s="98" t="s">
        <v>72</v>
      </c>
      <c r="H11" s="104" t="s">
        <v>474</v>
      </c>
      <c r="I11" s="57" t="s">
        <v>473</v>
      </c>
      <c r="J11" s="96" t="s">
        <v>27</v>
      </c>
      <c r="K11" s="96" t="s">
        <v>27</v>
      </c>
      <c r="L11" s="96" t="s">
        <v>27</v>
      </c>
      <c r="M11" s="86">
        <v>2</v>
      </c>
      <c r="N11" s="86">
        <v>2</v>
      </c>
      <c r="O11" s="14">
        <f>M11*N11</f>
        <v>4</v>
      </c>
      <c r="P11" s="31" t="str">
        <f>IF(AND(O11&gt;=24,O11&lt;=40),"Muy Alto",IF(AND(20&gt;=O11,10&lt;=O11),"Alto",IF(AND(8&gt;=O11,6&lt;=O11),"Medio",IF(O11&lt;=4,"Bajo","-"))))</f>
        <v>Bajo</v>
      </c>
      <c r="Q11" s="31">
        <v>60</v>
      </c>
      <c r="R11" s="31">
        <f>O11*Q11</f>
        <v>240</v>
      </c>
      <c r="S11" s="14" t="str">
        <f>IF(AND(R11&gt;=600,R11&lt;=4000),"I",IF(AND(500&gt;=R11,150&lt;=R11),"II",IF(AND(120&gt;=R11,40&lt;=R11),"III",IF(R11&lt;=20,"IV","-"))))</f>
        <v>II</v>
      </c>
      <c r="T11" s="87" t="str">
        <f>IF(R11&gt;=360,"No Aceptable","Aceptable")</f>
        <v>Aceptable</v>
      </c>
      <c r="U11" s="178">
        <v>259</v>
      </c>
      <c r="V11" s="32" t="s">
        <v>79</v>
      </c>
      <c r="W11" s="32" t="s">
        <v>79</v>
      </c>
      <c r="X11" s="32" t="s">
        <v>79</v>
      </c>
      <c r="Y11" s="57" t="s">
        <v>193</v>
      </c>
      <c r="Z11" s="32" t="s">
        <v>79</v>
      </c>
      <c r="AA11" s="31">
        <v>2</v>
      </c>
      <c r="AB11" s="31">
        <v>2</v>
      </c>
      <c r="AC11" s="31">
        <f>AA11*AB11</f>
        <v>4</v>
      </c>
      <c r="AD11" s="31" t="str">
        <f>IF(AND(AC11&gt;=24,AC11&lt;=40),"Muy Alto",IF(AND(20&gt;=AC11,10&lt;=AC11),"Alto",IF(AND(8&gt;=AC11,6&lt;=AC11),"Medio",IF(AC11&lt;=4,"Bajo","-"))))</f>
        <v>Bajo</v>
      </c>
      <c r="AE11" s="31">
        <v>25</v>
      </c>
      <c r="AF11" s="31">
        <f>AC11*AE11</f>
        <v>100</v>
      </c>
      <c r="AG11" s="14" t="str">
        <f>IF(AND(AF11&gt;=600,AF11&lt;=4000),"I",IF(AND(500&gt;=AF11,150&lt;=AF11),"II",IF(AND(120&gt;=AF11,40&lt;=AF11),"III",IF(AF11&lt;=20,"IV","-"))))</f>
        <v>III</v>
      </c>
      <c r="AH11" s="87" t="str">
        <f>IF(AF11&gt;=360,"No Aceptable","Aceptable")</f>
        <v>Aceptable</v>
      </c>
      <c r="AI11" s="14" t="s">
        <v>471</v>
      </c>
    </row>
    <row r="12" spans="3:35" ht="130.5" customHeight="1" x14ac:dyDescent="0.25">
      <c r="C12" s="157"/>
      <c r="D12" s="157"/>
      <c r="E12" s="157"/>
      <c r="F12" s="161"/>
      <c r="G12" s="98" t="s">
        <v>60</v>
      </c>
      <c r="H12" s="104" t="s">
        <v>202</v>
      </c>
      <c r="I12" s="14" t="s">
        <v>85</v>
      </c>
      <c r="J12" s="96" t="s">
        <v>27</v>
      </c>
      <c r="K12" s="96" t="s">
        <v>192</v>
      </c>
      <c r="L12" s="96" t="s">
        <v>27</v>
      </c>
      <c r="M12" s="31">
        <v>2</v>
      </c>
      <c r="N12" s="31">
        <v>3</v>
      </c>
      <c r="O12" s="31">
        <f>M12*N12</f>
        <v>6</v>
      </c>
      <c r="P12" s="31" t="str">
        <f>IF(AND(O12&gt;=24,O12&lt;=40),"Muy Alto",IF(AND(20&gt;=O12,10&lt;=O12),"Alto",IF(AND(8&gt;=O12,6&lt;=O12),"Medio",IF(O12&lt;=4,"Bajo","-"))))</f>
        <v>Medio</v>
      </c>
      <c r="Q12" s="31">
        <v>10</v>
      </c>
      <c r="R12" s="31">
        <f>O12*Q12</f>
        <v>60</v>
      </c>
      <c r="S12" s="31" t="str">
        <f>IF(AND(R12&gt;=600,R12&lt;=4000),"I",IF(AND(500&gt;=R12,150&lt;=R12),"II",IF(AND(120&gt;=R12,40&lt;=R12),"III",IF(R12&lt;=20,"IV","-"))))</f>
        <v>III</v>
      </c>
      <c r="T12" s="139" t="str">
        <f>IF(R12&gt;=360,"No Aceptable","Aceptable")</f>
        <v>Aceptable</v>
      </c>
      <c r="U12" s="179"/>
      <c r="V12" s="32" t="s">
        <v>79</v>
      </c>
      <c r="W12" s="32" t="s">
        <v>79</v>
      </c>
      <c r="X12" s="79" t="s">
        <v>79</v>
      </c>
      <c r="Y12" s="98" t="s">
        <v>475</v>
      </c>
      <c r="Z12" s="79" t="s">
        <v>79</v>
      </c>
      <c r="AA12" s="31">
        <v>2</v>
      </c>
      <c r="AB12" s="31">
        <v>1</v>
      </c>
      <c r="AC12" s="31">
        <f>AA12*AB12</f>
        <v>2</v>
      </c>
      <c r="AD12" s="31" t="str">
        <f>IF(AND(AC12&gt;=24,AC12&lt;=40),"Muy Alto",IF(AND(20&gt;=AC12,10&lt;=AC12),"Alto",IF(AND(8&gt;=AC12,6&lt;=AC12),"Medio",IF(AC12&lt;=4,"Bajo","-"))))</f>
        <v>Bajo</v>
      </c>
      <c r="AE12" s="31">
        <v>10</v>
      </c>
      <c r="AF12" s="31">
        <f>AC12*AE12</f>
        <v>20</v>
      </c>
      <c r="AG12" s="14" t="str">
        <f>IF(AND(AF12&gt;=600,AF12&lt;=4000),"I",IF(AND(500&gt;=AF12,150&lt;=AF12),"II",IF(AND(120&gt;=AF12,40&lt;=AF12),"III",IF(AF12&lt;=20,"IV","-"))))</f>
        <v>IV</v>
      </c>
      <c r="AH12" s="87" t="str">
        <f>IF(AF12&gt;=360,"No Aceptable","Aceptable")</f>
        <v>Aceptable</v>
      </c>
      <c r="AI12" s="14" t="s">
        <v>203</v>
      </c>
    </row>
    <row r="13" spans="3:35" ht="182.25" customHeight="1" x14ac:dyDescent="0.25">
      <c r="C13" s="157"/>
      <c r="D13" s="157"/>
      <c r="E13" s="157"/>
      <c r="F13" s="161" t="s">
        <v>152</v>
      </c>
      <c r="G13" s="98" t="s">
        <v>71</v>
      </c>
      <c r="H13" s="104" t="s">
        <v>330</v>
      </c>
      <c r="I13" s="57" t="s">
        <v>134</v>
      </c>
      <c r="J13" s="96" t="s">
        <v>27</v>
      </c>
      <c r="K13" s="96" t="s">
        <v>27</v>
      </c>
      <c r="L13" s="96" t="s">
        <v>27</v>
      </c>
      <c r="M13" s="86">
        <v>2</v>
      </c>
      <c r="N13" s="86">
        <v>2</v>
      </c>
      <c r="O13" s="14">
        <f>M13*N13</f>
        <v>4</v>
      </c>
      <c r="P13" s="31" t="str">
        <f>IF(AND(O13&gt;=24,O13&lt;=40),"Muy Alto",IF(AND(20&gt;=O13,10&lt;=O13),"Alto",IF(AND(8&gt;=O13,6&lt;=O13),"Medio",IF(O13&lt;=4,"Bajo","-"))))</f>
        <v>Bajo</v>
      </c>
      <c r="Q13" s="31">
        <v>60</v>
      </c>
      <c r="R13" s="31">
        <f>O13*Q13</f>
        <v>240</v>
      </c>
      <c r="S13" s="14" t="str">
        <f>IF(AND(R13&gt;=600,R13&lt;=4000),"I",IF(AND(500&gt;=R13,150&lt;=R13),"II",IF(AND(120&gt;=R13,40&lt;=R13),"III",IF(R13&lt;=20,"IV","-"))))</f>
        <v>II</v>
      </c>
      <c r="T13" s="87" t="str">
        <f>IF(R13&gt;=360,"No Aceptable","Aceptable")</f>
        <v>Aceptable</v>
      </c>
      <c r="U13" s="179"/>
      <c r="V13" s="32" t="s">
        <v>79</v>
      </c>
      <c r="W13" s="32" t="s">
        <v>79</v>
      </c>
      <c r="X13" s="32" t="s">
        <v>79</v>
      </c>
      <c r="Y13" s="14" t="s">
        <v>194</v>
      </c>
      <c r="Z13" s="32" t="s">
        <v>79</v>
      </c>
      <c r="AA13" s="31">
        <v>2</v>
      </c>
      <c r="AB13" s="79">
        <v>2</v>
      </c>
      <c r="AC13" s="79">
        <f>AA13*AB13</f>
        <v>4</v>
      </c>
      <c r="AD13" s="32" t="str">
        <f>IF(AND(AC13&gt;=24,AC13&lt;=40),"Muy Alto",IF(AND(20&gt;=AC13,10&lt;=AC13),"Alto",IF(AND(8&gt;=AC13,6&lt;=AC13),"Medio",IF(AC13&lt;=4,"Bajo","-"))))</f>
        <v>Bajo</v>
      </c>
      <c r="AE13" s="31">
        <v>25</v>
      </c>
      <c r="AF13" s="79">
        <f>AC13*AE13</f>
        <v>100</v>
      </c>
      <c r="AG13" s="14" t="str">
        <f>IF(AND(AF13&gt;=600,AF13&lt;=4000),"I",IF(AND(500&gt;=AF13,150&lt;=AF13),"II",IF(AND(120&gt;=AF13,40&lt;=AF13),"III",IF(AF13&lt;=20,"IV","-"))))</f>
        <v>III</v>
      </c>
      <c r="AH13" s="87" t="str">
        <f>IF(AF13&gt;=360,"No Aceptable","Aceptable")</f>
        <v>Aceptable</v>
      </c>
      <c r="AI13" s="98" t="s">
        <v>466</v>
      </c>
    </row>
    <row r="14" spans="3:35" ht="152.25" customHeight="1" x14ac:dyDescent="0.25">
      <c r="C14" s="157"/>
      <c r="D14" s="157"/>
      <c r="E14" s="157"/>
      <c r="F14" s="161"/>
      <c r="G14" s="14" t="s">
        <v>69</v>
      </c>
      <c r="H14" s="96" t="s">
        <v>204</v>
      </c>
      <c r="I14" s="57" t="s">
        <v>164</v>
      </c>
      <c r="J14" s="96" t="s">
        <v>27</v>
      </c>
      <c r="K14" s="96" t="s">
        <v>27</v>
      </c>
      <c r="L14" s="96" t="s">
        <v>27</v>
      </c>
      <c r="M14" s="31">
        <v>2</v>
      </c>
      <c r="N14" s="31">
        <v>2</v>
      </c>
      <c r="O14" s="31">
        <f>M14*N14</f>
        <v>4</v>
      </c>
      <c r="P14" s="31" t="str">
        <f>IF(AND(O14&gt;=24,O14&lt;=40),"Muy Alto",IF(AND(20&gt;=O14,10&lt;=O14),"Alto",IF(AND(8&gt;=O14,6&lt;=O14),"Medio",IF(O14&lt;=4,"Bajo","-"))))</f>
        <v>Bajo</v>
      </c>
      <c r="Q14" s="31">
        <v>25</v>
      </c>
      <c r="R14" s="31">
        <f>O14*Q14</f>
        <v>100</v>
      </c>
      <c r="S14" s="31" t="str">
        <f>IF(AND(R14&gt;=600,R14&lt;=4000),"I",IF(AND(500&gt;=R14,150&lt;=R14),"II",IF(AND(120&gt;=R14,40&lt;=R14),"III",IF(R14&lt;=20,"IV","-"))))</f>
        <v>III</v>
      </c>
      <c r="T14" s="101" t="str">
        <f>IF(R14&gt;=360,"No Aceptable","Aceptable")</f>
        <v>Aceptable</v>
      </c>
      <c r="U14" s="180"/>
      <c r="V14" s="57" t="s">
        <v>205</v>
      </c>
      <c r="W14" s="86" t="s">
        <v>79</v>
      </c>
      <c r="X14" s="86" t="s">
        <v>79</v>
      </c>
      <c r="Y14" s="32" t="s">
        <v>335</v>
      </c>
      <c r="Z14" s="79" t="s">
        <v>79</v>
      </c>
      <c r="AA14" s="86">
        <v>2</v>
      </c>
      <c r="AB14" s="86">
        <v>1</v>
      </c>
      <c r="AC14" s="86">
        <f>AA14*AB14</f>
        <v>2</v>
      </c>
      <c r="AD14" s="86" t="str">
        <f>IF(AND(AC14&gt;=24,AC14&lt;=40),"Muy Alto",IF(AND(20&gt;=AC14,10&lt;=AC14),"Alto",IF(AND(8&gt;=AC14,6&lt;=AC14),"Medio",IF(AC14&lt;=4,"Bajo","-"))))</f>
        <v>Bajo</v>
      </c>
      <c r="AE14" s="86">
        <v>10</v>
      </c>
      <c r="AF14" s="86">
        <f>AC14*AE14</f>
        <v>20</v>
      </c>
      <c r="AG14" s="57" t="str">
        <f>IF(AND(AF14&gt;=600,AF14&lt;=4000),"I",IF(AND(500&gt;=AF14,150&lt;=AF14),"II",IF(AND(120&gt;=AF14,40&lt;=AF14),"III",IF(AF14&lt;=20,"IV","-"))))</f>
        <v>IV</v>
      </c>
      <c r="AH14" s="105" t="str">
        <f>IF(AF14&gt;=360,"No Aceptable","Aceptable")</f>
        <v>Aceptable</v>
      </c>
      <c r="AI14" s="14" t="s">
        <v>221</v>
      </c>
    </row>
    <row r="15" spans="3:35" ht="205.5" customHeight="1" x14ac:dyDescent="0.25">
      <c r="C15" s="94" t="s">
        <v>415</v>
      </c>
      <c r="D15" s="103" t="s">
        <v>290</v>
      </c>
      <c r="E15" s="103" t="s">
        <v>290</v>
      </c>
      <c r="F15" s="112" t="s">
        <v>139</v>
      </c>
      <c r="G15" s="96" t="s">
        <v>45</v>
      </c>
      <c r="H15" s="96" t="s">
        <v>339</v>
      </c>
      <c r="I15" s="96" t="s">
        <v>281</v>
      </c>
      <c r="J15" s="96" t="s">
        <v>27</v>
      </c>
      <c r="K15" s="96" t="s">
        <v>27</v>
      </c>
      <c r="L15" s="96" t="s">
        <v>27</v>
      </c>
      <c r="M15" s="35">
        <v>2</v>
      </c>
      <c r="N15" s="35">
        <v>2</v>
      </c>
      <c r="O15" s="35">
        <f t="shared" ref="O15:O24" si="10">M15*N15</f>
        <v>4</v>
      </c>
      <c r="P15" s="35" t="str">
        <f t="shared" ref="P15:P24" si="11">IF(AND(O15&gt;=24,O15&lt;=40),"Muy Alto",IF(AND(20&gt;=O15,10&lt;=O15),"Alto",IF(AND(8&gt;=O15,6&lt;=O15),"Medio",IF(O15&lt;=4,"Bajo","-"))))</f>
        <v>Bajo</v>
      </c>
      <c r="Q15" s="35">
        <v>25</v>
      </c>
      <c r="R15" s="35">
        <f t="shared" ref="R15:R24" si="12">O15*Q15</f>
        <v>100</v>
      </c>
      <c r="S15" s="36" t="str">
        <f>IF(AND(R15&gt;=600,R15&lt;=4000),"I",IF(AND(500&gt;=R15,150&lt;=R15),"II",IF(AND(120&gt;=R15,40&lt;=R15),"III",IF(R15&lt;=20,"IV","-"))))</f>
        <v>III</v>
      </c>
      <c r="T15" s="38" t="str">
        <f t="shared" ref="T15:T24" si="13">IF(R15&gt;=360,"No Aceptable","Aceptable")</f>
        <v>Aceptable</v>
      </c>
      <c r="U15" s="35">
        <v>259</v>
      </c>
      <c r="V15" s="35" t="s">
        <v>79</v>
      </c>
      <c r="W15" s="35" t="s">
        <v>79</v>
      </c>
      <c r="X15" s="110" t="s">
        <v>467</v>
      </c>
      <c r="Y15" s="111" t="s">
        <v>468</v>
      </c>
      <c r="Z15" s="37" t="s">
        <v>285</v>
      </c>
      <c r="AA15" s="35">
        <v>2</v>
      </c>
      <c r="AB15" s="37">
        <v>2</v>
      </c>
      <c r="AC15" s="35">
        <f t="shared" ref="AC15:AC24" si="14">AA15*AB15</f>
        <v>4</v>
      </c>
      <c r="AD15" s="35" t="str">
        <f t="shared" ref="AD15:AD24" si="15">IF(AND(AC15&gt;=24,AC15&lt;=40),"Muy Alto",IF(AND(20&gt;=AC15,10&lt;=AC15),"Alto",IF(AND(8&gt;=AC15,6&lt;=AC15),"Medio",IF(AC15&lt;=4,"Bajo","-"))))</f>
        <v>Bajo</v>
      </c>
      <c r="AE15" s="35">
        <v>10</v>
      </c>
      <c r="AF15" s="35">
        <f t="shared" ref="AF15:AF24" si="16">AC15*AE15</f>
        <v>40</v>
      </c>
      <c r="AG15" s="35" t="str">
        <f t="shared" ref="AG15:AG24" si="17">IF(AND(AF15&gt;=600,AF15&lt;=4000),"I",IF(AND(500&gt;=AF15,150&lt;=AF15),"II",IF(AND(120&gt;=AF15,40&lt;=AF15),"III",IF(AF15&lt;=20,"IV","-"))))</f>
        <v>III</v>
      </c>
      <c r="AH15" s="38" t="str">
        <f t="shared" ref="AH15:AH24" si="18">IF(AF15&gt;=360,"No Aceptable","Aceptable")</f>
        <v>Aceptable</v>
      </c>
      <c r="AI15" s="100" t="s">
        <v>337</v>
      </c>
    </row>
    <row r="16" spans="3:35" ht="86.25" x14ac:dyDescent="0.25">
      <c r="C16" s="157" t="s">
        <v>415</v>
      </c>
      <c r="D16" s="158" t="s">
        <v>416</v>
      </c>
      <c r="E16" s="158" t="s">
        <v>332</v>
      </c>
      <c r="F16" s="172" t="s">
        <v>81</v>
      </c>
      <c r="G16" s="96" t="s">
        <v>64</v>
      </c>
      <c r="H16" s="96" t="s">
        <v>333</v>
      </c>
      <c r="I16" s="96" t="s">
        <v>174</v>
      </c>
      <c r="J16" s="96" t="s">
        <v>27</v>
      </c>
      <c r="K16" s="96" t="s">
        <v>27</v>
      </c>
      <c r="L16" s="96" t="s">
        <v>27</v>
      </c>
      <c r="M16" s="35">
        <v>6</v>
      </c>
      <c r="N16" s="35">
        <v>2</v>
      </c>
      <c r="O16" s="35">
        <f t="shared" si="10"/>
        <v>12</v>
      </c>
      <c r="P16" s="35" t="str">
        <f t="shared" si="11"/>
        <v>Alto</v>
      </c>
      <c r="Q16" s="35">
        <v>10</v>
      </c>
      <c r="R16" s="35">
        <f t="shared" si="12"/>
        <v>120</v>
      </c>
      <c r="S16" s="36" t="str">
        <f t="shared" ref="S16:S24" si="19">IF(AND(R16&gt;=600,R16&lt;=4000),"I",IF(AND(500&gt;=R16,150&lt;=R16),"II",IF(AND(120&gt;=R16,40&lt;=R16),"III",IF(R16&lt;=20,"IV","-"))))</f>
        <v>III</v>
      </c>
      <c r="T16" s="38" t="str">
        <f t="shared" si="13"/>
        <v>Aceptable</v>
      </c>
      <c r="U16" s="35">
        <v>259</v>
      </c>
      <c r="V16" s="37" t="s">
        <v>79</v>
      </c>
      <c r="W16" s="37" t="s">
        <v>79</v>
      </c>
      <c r="X16" s="37" t="s">
        <v>79</v>
      </c>
      <c r="Y16" s="89" t="s">
        <v>462</v>
      </c>
      <c r="Z16" s="39" t="s">
        <v>79</v>
      </c>
      <c r="AA16" s="36">
        <v>2</v>
      </c>
      <c r="AB16" s="36">
        <f t="shared" ref="AB16:AB24" si="20">N16</f>
        <v>2</v>
      </c>
      <c r="AC16" s="36">
        <f t="shared" si="14"/>
        <v>4</v>
      </c>
      <c r="AD16" s="36" t="str">
        <f t="shared" si="15"/>
        <v>Bajo</v>
      </c>
      <c r="AE16" s="36">
        <v>10</v>
      </c>
      <c r="AF16" s="36">
        <f t="shared" si="16"/>
        <v>40</v>
      </c>
      <c r="AG16" s="35" t="str">
        <f t="shared" si="17"/>
        <v>III</v>
      </c>
      <c r="AH16" s="38" t="str">
        <f t="shared" si="18"/>
        <v>Aceptable</v>
      </c>
      <c r="AI16" s="88" t="s">
        <v>338</v>
      </c>
    </row>
    <row r="17" spans="3:35" ht="122.25" customHeight="1" x14ac:dyDescent="0.25">
      <c r="C17" s="157"/>
      <c r="D17" s="158"/>
      <c r="E17" s="158"/>
      <c r="F17" s="172"/>
      <c r="G17" s="104" t="s">
        <v>69</v>
      </c>
      <c r="H17" s="104" t="s">
        <v>419</v>
      </c>
      <c r="I17" s="104" t="s">
        <v>476</v>
      </c>
      <c r="J17" s="104" t="s">
        <v>27</v>
      </c>
      <c r="K17" s="104" t="s">
        <v>27</v>
      </c>
      <c r="L17" s="104" t="s">
        <v>27</v>
      </c>
      <c r="M17" s="104">
        <v>6</v>
      </c>
      <c r="N17" s="104">
        <v>1</v>
      </c>
      <c r="O17" s="104">
        <f t="shared" si="10"/>
        <v>6</v>
      </c>
      <c r="P17" s="104" t="str">
        <f t="shared" si="11"/>
        <v>Medio</v>
      </c>
      <c r="Q17" s="104">
        <v>10</v>
      </c>
      <c r="R17" s="104">
        <f t="shared" si="12"/>
        <v>60</v>
      </c>
      <c r="S17" s="97" t="str">
        <f t="shared" si="19"/>
        <v>III</v>
      </c>
      <c r="T17" s="118" t="str">
        <f t="shared" si="13"/>
        <v>Aceptable</v>
      </c>
      <c r="U17" s="104">
        <v>259</v>
      </c>
      <c r="V17" s="37" t="s">
        <v>79</v>
      </c>
      <c r="W17" s="37" t="s">
        <v>79</v>
      </c>
      <c r="X17" s="37" t="s">
        <v>79</v>
      </c>
      <c r="Y17" s="113" t="s">
        <v>420</v>
      </c>
      <c r="Z17" s="39" t="s">
        <v>79</v>
      </c>
      <c r="AA17" s="36">
        <v>2</v>
      </c>
      <c r="AB17" s="36">
        <f t="shared" ref="AB17:AB18" si="21">N17</f>
        <v>1</v>
      </c>
      <c r="AC17" s="36">
        <f t="shared" ref="AC17:AC18" si="22">AA17*AB17</f>
        <v>2</v>
      </c>
      <c r="AD17" s="36" t="str">
        <f t="shared" ref="AD17:AD18" si="23">IF(AND(AC17&gt;=24,AC17&lt;=40),"Muy Alto",IF(AND(20&gt;=AC17,10&lt;=AC17),"Alto",IF(AND(8&gt;=AC17,6&lt;=AC17),"Medio",IF(AC17&lt;=4,"Bajo","-"))))</f>
        <v>Bajo</v>
      </c>
      <c r="AE17" s="36">
        <v>10</v>
      </c>
      <c r="AF17" s="36">
        <f t="shared" ref="AF17:AF18" si="24">AC17*AE17</f>
        <v>20</v>
      </c>
      <c r="AG17" s="35" t="str">
        <f t="shared" ref="AG17:AG18" si="25">IF(AND(AF17&gt;=600,AF17&lt;=4000),"I",IF(AND(500&gt;=AF17,150&lt;=AF17),"II",IF(AND(120&gt;=AF17,40&lt;=AF17),"III",IF(AF17&lt;=20,"IV","-"))))</f>
        <v>IV</v>
      </c>
      <c r="AH17" s="38" t="str">
        <f t="shared" ref="AH17:AH18" si="26">IF(AF17&gt;=360,"No Aceptable","Aceptable")</f>
        <v>Aceptable</v>
      </c>
      <c r="AI17" s="88" t="s">
        <v>338</v>
      </c>
    </row>
    <row r="18" spans="3:35" ht="122.25" customHeight="1" x14ac:dyDescent="0.25">
      <c r="C18" s="157"/>
      <c r="D18" s="158"/>
      <c r="E18" s="158"/>
      <c r="F18" s="172"/>
      <c r="G18" s="104" t="s">
        <v>68</v>
      </c>
      <c r="H18" s="104" t="s">
        <v>428</v>
      </c>
      <c r="I18" s="104" t="s">
        <v>460</v>
      </c>
      <c r="J18" s="104" t="s">
        <v>27</v>
      </c>
      <c r="K18" s="104" t="s">
        <v>27</v>
      </c>
      <c r="L18" s="104" t="s">
        <v>27</v>
      </c>
      <c r="M18" s="104">
        <v>6</v>
      </c>
      <c r="N18" s="104">
        <v>1</v>
      </c>
      <c r="O18" s="104">
        <v>4</v>
      </c>
      <c r="P18" s="104" t="str">
        <f t="shared" si="11"/>
        <v>Bajo</v>
      </c>
      <c r="Q18" s="104">
        <v>10</v>
      </c>
      <c r="R18" s="104">
        <f t="shared" si="12"/>
        <v>40</v>
      </c>
      <c r="S18" s="97" t="str">
        <f t="shared" si="19"/>
        <v>III</v>
      </c>
      <c r="T18" s="118" t="str">
        <f t="shared" si="13"/>
        <v>Aceptable</v>
      </c>
      <c r="U18" s="104">
        <v>259</v>
      </c>
      <c r="V18" s="114" t="s">
        <v>79</v>
      </c>
      <c r="W18" s="114" t="s">
        <v>79</v>
      </c>
      <c r="X18" s="114" t="s">
        <v>79</v>
      </c>
      <c r="Y18" s="113" t="s">
        <v>429</v>
      </c>
      <c r="Z18" s="39" t="s">
        <v>79</v>
      </c>
      <c r="AA18" s="36">
        <v>2</v>
      </c>
      <c r="AB18" s="36">
        <f t="shared" si="21"/>
        <v>1</v>
      </c>
      <c r="AC18" s="36">
        <f t="shared" si="22"/>
        <v>2</v>
      </c>
      <c r="AD18" s="36" t="str">
        <f t="shared" si="23"/>
        <v>Bajo</v>
      </c>
      <c r="AE18" s="36">
        <v>10</v>
      </c>
      <c r="AF18" s="36">
        <f t="shared" si="24"/>
        <v>20</v>
      </c>
      <c r="AG18" s="35" t="str">
        <f t="shared" si="25"/>
        <v>IV</v>
      </c>
      <c r="AH18" s="38" t="str">
        <f t="shared" si="26"/>
        <v>Aceptable</v>
      </c>
      <c r="AI18" s="88" t="s">
        <v>338</v>
      </c>
    </row>
    <row r="19" spans="3:35" ht="122.25" customHeight="1" x14ac:dyDescent="0.25">
      <c r="C19" s="157"/>
      <c r="D19" s="158"/>
      <c r="E19" s="158"/>
      <c r="F19" s="172"/>
      <c r="G19" s="104" t="s">
        <v>70</v>
      </c>
      <c r="H19" s="104" t="s">
        <v>425</v>
      </c>
      <c r="I19" s="104" t="s">
        <v>426</v>
      </c>
      <c r="J19" s="104" t="s">
        <v>27</v>
      </c>
      <c r="K19" s="104" t="s">
        <v>27</v>
      </c>
      <c r="L19" s="104" t="s">
        <v>27</v>
      </c>
      <c r="M19" s="104">
        <v>6</v>
      </c>
      <c r="N19" s="104">
        <v>1</v>
      </c>
      <c r="O19" s="104">
        <f t="shared" ref="O19" si="27">M19*N19</f>
        <v>6</v>
      </c>
      <c r="P19" s="104" t="str">
        <f t="shared" ref="P19" si="28">IF(AND(O19&gt;=24,O19&lt;=40),"Muy Alto",IF(AND(20&gt;=O19,10&lt;=O19),"Alto",IF(AND(8&gt;=O19,6&lt;=O19),"Medio",IF(O19&lt;=4,"Bajo","-"))))</f>
        <v>Medio</v>
      </c>
      <c r="Q19" s="104">
        <v>10</v>
      </c>
      <c r="R19" s="104">
        <f t="shared" ref="R19" si="29">O19*Q19</f>
        <v>60</v>
      </c>
      <c r="S19" s="97" t="str">
        <f t="shared" ref="S19" si="30">IF(AND(R19&gt;=600,R19&lt;=4000),"I",IF(AND(500&gt;=R19,150&lt;=R19),"II",IF(AND(120&gt;=R19,40&lt;=R19),"III",IF(R19&lt;=20,"IV","-"))))</f>
        <v>III</v>
      </c>
      <c r="T19" s="118" t="str">
        <f t="shared" ref="T19" si="31">IF(R19&gt;=360,"No Aceptable","Aceptable")</f>
        <v>Aceptable</v>
      </c>
      <c r="U19" s="104">
        <v>259</v>
      </c>
      <c r="V19" s="114" t="s">
        <v>79</v>
      </c>
      <c r="W19" s="114" t="s">
        <v>79</v>
      </c>
      <c r="X19" s="114" t="s">
        <v>79</v>
      </c>
      <c r="Y19" s="113" t="s">
        <v>427</v>
      </c>
      <c r="Z19" s="39" t="s">
        <v>79</v>
      </c>
      <c r="AA19" s="36">
        <v>2</v>
      </c>
      <c r="AB19" s="36">
        <f t="shared" ref="AB19" si="32">N19</f>
        <v>1</v>
      </c>
      <c r="AC19" s="36">
        <f t="shared" ref="AC19" si="33">AA19*AB19</f>
        <v>2</v>
      </c>
      <c r="AD19" s="36" t="str">
        <f t="shared" ref="AD19" si="34">IF(AND(AC19&gt;=24,AC19&lt;=40),"Muy Alto",IF(AND(20&gt;=AC19,10&lt;=AC19),"Alto",IF(AND(8&gt;=AC19,6&lt;=AC19),"Medio",IF(AC19&lt;=4,"Bajo","-"))))</f>
        <v>Bajo</v>
      </c>
      <c r="AE19" s="36">
        <v>10</v>
      </c>
      <c r="AF19" s="36">
        <f t="shared" ref="AF19" si="35">AC19*AE19</f>
        <v>20</v>
      </c>
      <c r="AG19" s="35" t="str">
        <f t="shared" ref="AG19" si="36">IF(AND(AF19&gt;=600,AF19&lt;=4000),"I",IF(AND(500&gt;=AF19,150&lt;=AF19),"II",IF(AND(120&gt;=AF19,40&lt;=AF19),"III",IF(AF19&lt;=20,"IV","-"))))</f>
        <v>IV</v>
      </c>
      <c r="AH19" s="38" t="str">
        <f t="shared" ref="AH19" si="37">IF(AF19&gt;=360,"No Aceptable","Aceptable")</f>
        <v>Aceptable</v>
      </c>
      <c r="AI19" s="88" t="s">
        <v>338</v>
      </c>
    </row>
    <row r="20" spans="3:35" ht="196.5" customHeight="1" x14ac:dyDescent="0.25">
      <c r="C20" s="157"/>
      <c r="D20" s="158"/>
      <c r="E20" s="158"/>
      <c r="F20" s="172"/>
      <c r="G20" s="104" t="s">
        <v>69</v>
      </c>
      <c r="H20" s="104" t="s">
        <v>421</v>
      </c>
      <c r="I20" s="104" t="s">
        <v>417</v>
      </c>
      <c r="J20" s="104" t="s">
        <v>27</v>
      </c>
      <c r="K20" s="104" t="s">
        <v>27</v>
      </c>
      <c r="L20" s="104" t="s">
        <v>27</v>
      </c>
      <c r="M20" s="104">
        <v>6</v>
      </c>
      <c r="N20" s="104">
        <v>1</v>
      </c>
      <c r="O20" s="104">
        <f t="shared" si="10"/>
        <v>6</v>
      </c>
      <c r="P20" s="104" t="str">
        <f t="shared" si="11"/>
        <v>Medio</v>
      </c>
      <c r="Q20" s="104">
        <v>10</v>
      </c>
      <c r="R20" s="104">
        <f t="shared" si="12"/>
        <v>60</v>
      </c>
      <c r="S20" s="97" t="str">
        <f t="shared" si="19"/>
        <v>III</v>
      </c>
      <c r="T20" s="118" t="str">
        <f t="shared" si="13"/>
        <v>Aceptable</v>
      </c>
      <c r="U20" s="104">
        <v>259</v>
      </c>
      <c r="V20" s="114" t="s">
        <v>79</v>
      </c>
      <c r="W20" s="114" t="s">
        <v>79</v>
      </c>
      <c r="X20" s="114" t="s">
        <v>79</v>
      </c>
      <c r="Y20" s="113" t="s">
        <v>422</v>
      </c>
      <c r="Z20" s="39" t="s">
        <v>79</v>
      </c>
      <c r="AA20" s="36">
        <v>2</v>
      </c>
      <c r="AB20" s="36">
        <f t="shared" ref="AB20" si="38">N20</f>
        <v>1</v>
      </c>
      <c r="AC20" s="36">
        <f t="shared" ref="AC20" si="39">AA20*AB20</f>
        <v>2</v>
      </c>
      <c r="AD20" s="36" t="str">
        <f t="shared" ref="AD20" si="40">IF(AND(AC20&gt;=24,AC20&lt;=40),"Muy Alto",IF(AND(20&gt;=AC20,10&lt;=AC20),"Alto",IF(AND(8&gt;=AC20,6&lt;=AC20),"Medio",IF(AC20&lt;=4,"Bajo","-"))))</f>
        <v>Bajo</v>
      </c>
      <c r="AE20" s="36">
        <v>10</v>
      </c>
      <c r="AF20" s="36">
        <f t="shared" ref="AF20" si="41">AC20*AE20</f>
        <v>20</v>
      </c>
      <c r="AG20" s="35" t="str">
        <f t="shared" ref="AG20" si="42">IF(AND(AF20&gt;=600,AF20&lt;=4000),"I",IF(AND(500&gt;=AF20,150&lt;=AF20),"II",IF(AND(120&gt;=AF20,40&lt;=AF20),"III",IF(AF20&lt;=20,"IV","-"))))</f>
        <v>IV</v>
      </c>
      <c r="AH20" s="38" t="str">
        <f t="shared" ref="AH20" si="43">IF(AF20&gt;=360,"No Aceptable","Aceptable")</f>
        <v>Aceptable</v>
      </c>
      <c r="AI20" s="96" t="s">
        <v>338</v>
      </c>
    </row>
    <row r="21" spans="3:35" ht="132" customHeight="1" x14ac:dyDescent="0.25">
      <c r="C21" s="157"/>
      <c r="D21" s="158"/>
      <c r="E21" s="158"/>
      <c r="F21" s="172"/>
      <c r="G21" s="104" t="s">
        <v>69</v>
      </c>
      <c r="H21" s="116" t="s">
        <v>463</v>
      </c>
      <c r="I21" s="104" t="s">
        <v>417</v>
      </c>
      <c r="J21" s="104" t="s">
        <v>27</v>
      </c>
      <c r="K21" s="104" t="s">
        <v>27</v>
      </c>
      <c r="L21" s="104" t="s">
        <v>27</v>
      </c>
      <c r="M21" s="104">
        <v>6</v>
      </c>
      <c r="N21" s="104">
        <v>1</v>
      </c>
      <c r="O21" s="104">
        <f t="shared" ref="O21" si="44">M21*N21</f>
        <v>6</v>
      </c>
      <c r="P21" s="104" t="str">
        <f t="shared" ref="P21" si="45">IF(AND(O21&gt;=24,O21&lt;=40),"Muy Alto",IF(AND(20&gt;=O21,10&lt;=O21),"Alto",IF(AND(8&gt;=O21,6&lt;=O21),"Medio",IF(O21&lt;=4,"Bajo","-"))))</f>
        <v>Medio</v>
      </c>
      <c r="Q21" s="104">
        <v>10</v>
      </c>
      <c r="R21" s="104">
        <f t="shared" ref="R21" si="46">O21*Q21</f>
        <v>60</v>
      </c>
      <c r="S21" s="97" t="str">
        <f t="shared" ref="S21" si="47">IF(AND(R21&gt;=600,R21&lt;=4000),"I",IF(AND(500&gt;=R21,150&lt;=R21),"II",IF(AND(120&gt;=R21,40&lt;=R21),"III",IF(R21&lt;=20,"IV","-"))))</f>
        <v>III</v>
      </c>
      <c r="T21" s="118" t="str">
        <f t="shared" ref="T21" si="48">IF(R21&gt;=360,"No Aceptable","Aceptable")</f>
        <v>Aceptable</v>
      </c>
      <c r="U21" s="104">
        <v>259</v>
      </c>
      <c r="V21" s="114" t="s">
        <v>79</v>
      </c>
      <c r="W21" s="114" t="s">
        <v>79</v>
      </c>
      <c r="X21" s="114" t="s">
        <v>79</v>
      </c>
      <c r="Y21" s="113" t="s">
        <v>418</v>
      </c>
      <c r="Z21" s="39" t="s">
        <v>79</v>
      </c>
      <c r="AA21" s="36">
        <v>2</v>
      </c>
      <c r="AB21" s="36">
        <f t="shared" ref="AB21" si="49">N21</f>
        <v>1</v>
      </c>
      <c r="AC21" s="36">
        <f t="shared" ref="AC21" si="50">AA21*AB21</f>
        <v>2</v>
      </c>
      <c r="AD21" s="36" t="str">
        <f t="shared" ref="AD21" si="51">IF(AND(AC21&gt;=24,AC21&lt;=40),"Muy Alto",IF(AND(20&gt;=AC21,10&lt;=AC21),"Alto",IF(AND(8&gt;=AC21,6&lt;=AC21),"Medio",IF(AC21&lt;=4,"Bajo","-"))))</f>
        <v>Bajo</v>
      </c>
      <c r="AE21" s="36">
        <v>10</v>
      </c>
      <c r="AF21" s="36">
        <f t="shared" ref="AF21" si="52">AC21*AE21</f>
        <v>20</v>
      </c>
      <c r="AG21" s="35" t="str">
        <f t="shared" ref="AG21" si="53">IF(AND(AF21&gt;=600,AF21&lt;=4000),"I",IF(AND(500&gt;=AF21,150&lt;=AF21),"II",IF(AND(120&gt;=AF21,40&lt;=AF21),"III",IF(AF21&lt;=20,"IV","-"))))</f>
        <v>IV</v>
      </c>
      <c r="AH21" s="38" t="str">
        <f t="shared" ref="AH21" si="54">IF(AF21&gt;=360,"No Aceptable","Aceptable")</f>
        <v>Aceptable</v>
      </c>
      <c r="AI21" s="96" t="s">
        <v>338</v>
      </c>
    </row>
    <row r="22" spans="3:35" ht="144" customHeight="1" x14ac:dyDescent="0.25">
      <c r="C22" s="157"/>
      <c r="D22" s="158"/>
      <c r="E22" s="158"/>
      <c r="F22" s="172"/>
      <c r="G22" s="115" t="s">
        <v>102</v>
      </c>
      <c r="H22" s="116" t="s">
        <v>423</v>
      </c>
      <c r="I22" s="104" t="s">
        <v>417</v>
      </c>
      <c r="J22" s="104" t="s">
        <v>27</v>
      </c>
      <c r="K22" s="104" t="s">
        <v>27</v>
      </c>
      <c r="L22" s="104" t="s">
        <v>27</v>
      </c>
      <c r="M22" s="104">
        <v>6</v>
      </c>
      <c r="N22" s="104">
        <v>1</v>
      </c>
      <c r="O22" s="104">
        <f t="shared" ref="O22" si="55">M22*N22</f>
        <v>6</v>
      </c>
      <c r="P22" s="104" t="str">
        <f t="shared" ref="P22" si="56">IF(AND(O22&gt;=24,O22&lt;=40),"Muy Alto",IF(AND(20&gt;=O22,10&lt;=O22),"Alto",IF(AND(8&gt;=O22,6&lt;=O22),"Medio",IF(O22&lt;=4,"Bajo","-"))))</f>
        <v>Medio</v>
      </c>
      <c r="Q22" s="104">
        <v>10</v>
      </c>
      <c r="R22" s="104">
        <f t="shared" ref="R22" si="57">O22*Q22</f>
        <v>60</v>
      </c>
      <c r="S22" s="97" t="str">
        <f t="shared" ref="S22" si="58">IF(AND(R22&gt;=600,R22&lt;=4000),"I",IF(AND(500&gt;=R22,150&lt;=R22),"II",IF(AND(120&gt;=R22,40&lt;=R22),"III",IF(R22&lt;=20,"IV","-"))))</f>
        <v>III</v>
      </c>
      <c r="T22" s="118" t="str">
        <f t="shared" ref="T22" si="59">IF(R22&gt;=360,"No Aceptable","Aceptable")</f>
        <v>Aceptable</v>
      </c>
      <c r="U22" s="104">
        <v>259</v>
      </c>
      <c r="V22" s="114" t="s">
        <v>79</v>
      </c>
      <c r="W22" s="114" t="s">
        <v>79</v>
      </c>
      <c r="X22" s="114" t="s">
        <v>79</v>
      </c>
      <c r="Y22" s="113" t="s">
        <v>424</v>
      </c>
      <c r="Z22" s="39" t="s">
        <v>79</v>
      </c>
      <c r="AA22" s="36">
        <v>2</v>
      </c>
      <c r="AB22" s="36">
        <f t="shared" ref="AB22" si="60">N22</f>
        <v>1</v>
      </c>
      <c r="AC22" s="36">
        <f t="shared" ref="AC22" si="61">AA22*AB22</f>
        <v>2</v>
      </c>
      <c r="AD22" s="36" t="str">
        <f t="shared" ref="AD22" si="62">IF(AND(AC22&gt;=24,AC22&lt;=40),"Muy Alto",IF(AND(20&gt;=AC22,10&lt;=AC22),"Alto",IF(AND(8&gt;=AC22,6&lt;=AC22),"Medio",IF(AC22&lt;=4,"Bajo","-"))))</f>
        <v>Bajo</v>
      </c>
      <c r="AE22" s="36">
        <v>10</v>
      </c>
      <c r="AF22" s="36">
        <f t="shared" ref="AF22" si="63">AC22*AE22</f>
        <v>20</v>
      </c>
      <c r="AG22" s="35" t="str">
        <f t="shared" ref="AG22" si="64">IF(AND(AF22&gt;=600,AF22&lt;=4000),"I",IF(AND(500&gt;=AF22,150&lt;=AF22),"II",IF(AND(120&gt;=AF22,40&lt;=AF22),"III",IF(AF22&lt;=20,"IV","-"))))</f>
        <v>IV</v>
      </c>
      <c r="AH22" s="38" t="str">
        <f t="shared" ref="AH22" si="65">IF(AF22&gt;=360,"No Aceptable","Aceptable")</f>
        <v>Aceptable</v>
      </c>
      <c r="AI22" s="96" t="s">
        <v>338</v>
      </c>
    </row>
    <row r="23" spans="3:35" ht="103.5" x14ac:dyDescent="0.25">
      <c r="C23" s="157"/>
      <c r="D23" s="158"/>
      <c r="E23" s="158"/>
      <c r="F23" s="172"/>
      <c r="G23" s="33" t="s">
        <v>63</v>
      </c>
      <c r="H23" s="96" t="s">
        <v>334</v>
      </c>
      <c r="I23" s="96" t="s">
        <v>464</v>
      </c>
      <c r="J23" s="96" t="s">
        <v>27</v>
      </c>
      <c r="K23" s="96" t="s">
        <v>27</v>
      </c>
      <c r="L23" s="96" t="s">
        <v>27</v>
      </c>
      <c r="M23" s="35">
        <v>6</v>
      </c>
      <c r="N23" s="35">
        <v>1</v>
      </c>
      <c r="O23" s="35">
        <f t="shared" si="10"/>
        <v>6</v>
      </c>
      <c r="P23" s="35" t="str">
        <f t="shared" si="11"/>
        <v>Medio</v>
      </c>
      <c r="Q23" s="35">
        <v>10</v>
      </c>
      <c r="R23" s="35">
        <f t="shared" si="12"/>
        <v>60</v>
      </c>
      <c r="S23" s="36" t="str">
        <f t="shared" si="19"/>
        <v>III</v>
      </c>
      <c r="T23" s="38" t="str">
        <f t="shared" si="13"/>
        <v>Aceptable</v>
      </c>
      <c r="U23" s="35">
        <v>259</v>
      </c>
      <c r="V23" s="37" t="s">
        <v>79</v>
      </c>
      <c r="W23" s="37" t="s">
        <v>79</v>
      </c>
      <c r="X23" s="37" t="s">
        <v>79</v>
      </c>
      <c r="Y23" s="89" t="s">
        <v>462</v>
      </c>
      <c r="Z23" s="39" t="s">
        <v>79</v>
      </c>
      <c r="AA23" s="36">
        <v>2</v>
      </c>
      <c r="AB23" s="36">
        <f t="shared" si="20"/>
        <v>1</v>
      </c>
      <c r="AC23" s="36">
        <f t="shared" si="14"/>
        <v>2</v>
      </c>
      <c r="AD23" s="36" t="str">
        <f t="shared" si="15"/>
        <v>Bajo</v>
      </c>
      <c r="AE23" s="36">
        <v>10</v>
      </c>
      <c r="AF23" s="36">
        <f t="shared" si="16"/>
        <v>20</v>
      </c>
      <c r="AG23" s="35" t="str">
        <f t="shared" si="17"/>
        <v>IV</v>
      </c>
      <c r="AH23" s="38" t="str">
        <f t="shared" si="18"/>
        <v>Aceptable</v>
      </c>
      <c r="AI23" s="96" t="s">
        <v>338</v>
      </c>
    </row>
    <row r="24" spans="3:35" ht="172.5" x14ac:dyDescent="0.25">
      <c r="C24" s="157"/>
      <c r="D24" s="158"/>
      <c r="E24" s="158"/>
      <c r="F24" s="172"/>
      <c r="G24" s="33" t="s">
        <v>60</v>
      </c>
      <c r="H24" s="96" t="s">
        <v>336</v>
      </c>
      <c r="I24" s="96" t="s">
        <v>85</v>
      </c>
      <c r="J24" s="96" t="s">
        <v>27</v>
      </c>
      <c r="K24" s="96" t="s">
        <v>27</v>
      </c>
      <c r="L24" s="96" t="s">
        <v>27</v>
      </c>
      <c r="M24" s="35">
        <v>6</v>
      </c>
      <c r="N24" s="35">
        <v>3</v>
      </c>
      <c r="O24" s="35">
        <f t="shared" si="10"/>
        <v>18</v>
      </c>
      <c r="P24" s="35" t="str">
        <f t="shared" si="11"/>
        <v>Alto</v>
      </c>
      <c r="Q24" s="35">
        <v>10</v>
      </c>
      <c r="R24" s="35">
        <f t="shared" si="12"/>
        <v>180</v>
      </c>
      <c r="S24" s="36" t="str">
        <f t="shared" si="19"/>
        <v>II</v>
      </c>
      <c r="T24" s="38" t="str">
        <f t="shared" si="13"/>
        <v>Aceptable</v>
      </c>
      <c r="U24" s="35">
        <v>259</v>
      </c>
      <c r="V24" s="37" t="s">
        <v>79</v>
      </c>
      <c r="W24" s="37" t="s">
        <v>79</v>
      </c>
      <c r="X24" s="37" t="s">
        <v>79</v>
      </c>
      <c r="Y24" s="138" t="s">
        <v>521</v>
      </c>
      <c r="Z24" s="39" t="s">
        <v>79</v>
      </c>
      <c r="AA24" s="36">
        <v>2</v>
      </c>
      <c r="AB24" s="36">
        <f t="shared" si="20"/>
        <v>3</v>
      </c>
      <c r="AC24" s="36">
        <f t="shared" si="14"/>
        <v>6</v>
      </c>
      <c r="AD24" s="36" t="str">
        <f t="shared" si="15"/>
        <v>Medio</v>
      </c>
      <c r="AE24" s="36">
        <v>10</v>
      </c>
      <c r="AF24" s="36">
        <f t="shared" si="16"/>
        <v>60</v>
      </c>
      <c r="AG24" s="35" t="str">
        <f t="shared" si="17"/>
        <v>III</v>
      </c>
      <c r="AH24" s="38" t="str">
        <f t="shared" si="18"/>
        <v>Aceptable</v>
      </c>
      <c r="AI24" s="95" t="s">
        <v>465</v>
      </c>
    </row>
  </sheetData>
  <sheetProtection selectLockedCells="1" selectUnlockedCells="1"/>
  <mergeCells count="31">
    <mergeCell ref="AI2:AI4"/>
    <mergeCell ref="M5:S5"/>
    <mergeCell ref="T5:T6"/>
    <mergeCell ref="V5:Z5"/>
    <mergeCell ref="AA5:AG5"/>
    <mergeCell ref="AI5:AI6"/>
    <mergeCell ref="U7:U10"/>
    <mergeCell ref="F2:AH4"/>
    <mergeCell ref="U11:U14"/>
    <mergeCell ref="F5:F6"/>
    <mergeCell ref="G5:H5"/>
    <mergeCell ref="I5:I6"/>
    <mergeCell ref="J5:L5"/>
    <mergeCell ref="F11:F12"/>
    <mergeCell ref="F13:F14"/>
    <mergeCell ref="F7:F8"/>
    <mergeCell ref="F9:F10"/>
    <mergeCell ref="C16:C24"/>
    <mergeCell ref="D16:D24"/>
    <mergeCell ref="E16:E24"/>
    <mergeCell ref="F16:F24"/>
    <mergeCell ref="C2:E4"/>
    <mergeCell ref="C5:C6"/>
    <mergeCell ref="D5:D6"/>
    <mergeCell ref="E11:E14"/>
    <mergeCell ref="C7:C10"/>
    <mergeCell ref="C11:C14"/>
    <mergeCell ref="E5:E6"/>
    <mergeCell ref="D11:D14"/>
    <mergeCell ref="D7:D10"/>
    <mergeCell ref="E7:E10"/>
  </mergeCells>
  <conditionalFormatting sqref="AG5 S5 AG24 S24">
    <cfRule type="containsText" dxfId="167" priority="253" operator="containsText" text="IV">
      <formula>NOT(ISERROR(SEARCH("IV",S5)))</formula>
    </cfRule>
    <cfRule type="containsText" dxfId="166" priority="254" operator="containsText" text="III">
      <formula>NOT(ISERROR(SEARCH("III",S5)))</formula>
    </cfRule>
    <cfRule type="containsText" dxfId="165" priority="255" operator="containsText" text="II">
      <formula>NOT(ISERROR(SEARCH("II",S5)))</formula>
    </cfRule>
    <cfRule type="containsText" dxfId="164" priority="256" operator="containsText" text="I">
      <formula>NOT(ISERROR(SEARCH("I",S5)))</formula>
    </cfRule>
  </conditionalFormatting>
  <conditionalFormatting sqref="AG9">
    <cfRule type="containsText" dxfId="163" priority="141" operator="containsText" text="IV">
      <formula>NOT(ISERROR(SEARCH("IV",AG9)))</formula>
    </cfRule>
    <cfRule type="containsText" dxfId="162" priority="142" operator="containsText" text="III">
      <formula>NOT(ISERROR(SEARCH("III",AG9)))</formula>
    </cfRule>
    <cfRule type="containsText" dxfId="161" priority="143" operator="containsText" text="II">
      <formula>NOT(ISERROR(SEARCH("II",AG9)))</formula>
    </cfRule>
    <cfRule type="containsText" dxfId="160" priority="144" operator="containsText" text="I">
      <formula>NOT(ISERROR(SEARCH("I",AG9)))</formula>
    </cfRule>
  </conditionalFormatting>
  <conditionalFormatting sqref="S9">
    <cfRule type="containsText" dxfId="159" priority="153" operator="containsText" text="IV">
      <formula>NOT(ISERROR(SEARCH("IV",S9)))</formula>
    </cfRule>
    <cfRule type="containsText" dxfId="158" priority="154" operator="containsText" text="III">
      <formula>NOT(ISERROR(SEARCH("III",S9)))</formula>
    </cfRule>
    <cfRule type="containsText" dxfId="157" priority="155" operator="containsText" text="II">
      <formula>NOT(ISERROR(SEARCH("II",S9)))</formula>
    </cfRule>
    <cfRule type="containsText" dxfId="156" priority="156" operator="containsText" text="I">
      <formula>NOT(ISERROR(SEARCH("I",S9)))</formula>
    </cfRule>
  </conditionalFormatting>
  <conditionalFormatting sqref="AG10">
    <cfRule type="containsText" dxfId="155" priority="133" operator="containsText" text="IV">
      <formula>NOT(ISERROR(SEARCH("IV",AG10)))</formula>
    </cfRule>
    <cfRule type="containsText" dxfId="154" priority="134" operator="containsText" text="III">
      <formula>NOT(ISERROR(SEARCH("III",AG10)))</formula>
    </cfRule>
    <cfRule type="containsText" dxfId="153" priority="135" operator="containsText" text="II">
      <formula>NOT(ISERROR(SEARCH("II",AG10)))</formula>
    </cfRule>
    <cfRule type="containsText" dxfId="152" priority="136" operator="containsText" text="I">
      <formula>NOT(ISERROR(SEARCH("I",AG10)))</formula>
    </cfRule>
  </conditionalFormatting>
  <conditionalFormatting sqref="S8">
    <cfRule type="containsText" dxfId="151" priority="145" operator="containsText" text="IV">
      <formula>NOT(ISERROR(SEARCH("IV",S8)))</formula>
    </cfRule>
    <cfRule type="containsText" dxfId="150" priority="146" operator="containsText" text="III">
      <formula>NOT(ISERROR(SEARCH("III",S8)))</formula>
    </cfRule>
    <cfRule type="containsText" dxfId="149" priority="147" operator="containsText" text="II">
      <formula>NOT(ISERROR(SEARCH("II",S8)))</formula>
    </cfRule>
    <cfRule type="containsText" dxfId="148" priority="148" operator="containsText" text="I">
      <formula>NOT(ISERROR(SEARCH("I",S8)))</formula>
    </cfRule>
  </conditionalFormatting>
  <conditionalFormatting sqref="S7">
    <cfRule type="containsText" dxfId="147" priority="157" operator="containsText" text="IV">
      <formula>NOT(ISERROR(SEARCH("IV",S7)))</formula>
    </cfRule>
    <cfRule type="containsText" dxfId="146" priority="158" operator="containsText" text="III">
      <formula>NOT(ISERROR(SEARCH("III",S7)))</formula>
    </cfRule>
    <cfRule type="containsText" dxfId="145" priority="159" operator="containsText" text="II">
      <formula>NOT(ISERROR(SEARCH("II",S7)))</formula>
    </cfRule>
    <cfRule type="containsText" dxfId="144" priority="160" operator="containsText" text="I">
      <formula>NOT(ISERROR(SEARCH("I",S7)))</formula>
    </cfRule>
  </conditionalFormatting>
  <conditionalFormatting sqref="S10">
    <cfRule type="containsText" dxfId="143" priority="149" operator="containsText" text="IV">
      <formula>NOT(ISERROR(SEARCH("IV",S10)))</formula>
    </cfRule>
    <cfRule type="containsText" dxfId="142" priority="150" operator="containsText" text="III">
      <formula>NOT(ISERROR(SEARCH("III",S10)))</formula>
    </cfRule>
    <cfRule type="containsText" dxfId="141" priority="151" operator="containsText" text="II">
      <formula>NOT(ISERROR(SEARCH("II",S10)))</formula>
    </cfRule>
    <cfRule type="containsText" dxfId="140" priority="152" operator="containsText" text="I">
      <formula>NOT(ISERROR(SEARCH("I",S10)))</formula>
    </cfRule>
  </conditionalFormatting>
  <conditionalFormatting sqref="AG7">
    <cfRule type="containsText" dxfId="139" priority="137" operator="containsText" text="IV">
      <formula>NOT(ISERROR(SEARCH("IV",AG7)))</formula>
    </cfRule>
    <cfRule type="containsText" dxfId="138" priority="138" operator="containsText" text="III">
      <formula>NOT(ISERROR(SEARCH("III",AG7)))</formula>
    </cfRule>
    <cfRule type="containsText" dxfId="137" priority="139" operator="containsText" text="II">
      <formula>NOT(ISERROR(SEARCH("II",AG7)))</formula>
    </cfRule>
    <cfRule type="containsText" dxfId="136" priority="140" operator="containsText" text="I">
      <formula>NOT(ISERROR(SEARCH("I",AG7)))</formula>
    </cfRule>
  </conditionalFormatting>
  <conditionalFormatting sqref="AG8">
    <cfRule type="containsText" dxfId="135" priority="129" operator="containsText" text="IV">
      <formula>NOT(ISERROR(SEARCH("IV",AG8)))</formula>
    </cfRule>
    <cfRule type="containsText" dxfId="134" priority="130" operator="containsText" text="III">
      <formula>NOT(ISERROR(SEARCH("III",AG8)))</formula>
    </cfRule>
    <cfRule type="containsText" dxfId="133" priority="131" operator="containsText" text="II">
      <formula>NOT(ISERROR(SEARCH("II",AG8)))</formula>
    </cfRule>
    <cfRule type="containsText" dxfId="132" priority="132" operator="containsText" text="I">
      <formula>NOT(ISERROR(SEARCH("I",AG8)))</formula>
    </cfRule>
  </conditionalFormatting>
  <conditionalFormatting sqref="AG13">
    <cfRule type="containsText" dxfId="131" priority="109" operator="containsText" text="IV">
      <formula>NOT(ISERROR(SEARCH("IV",AG13)))</formula>
    </cfRule>
    <cfRule type="containsText" dxfId="130" priority="110" operator="containsText" text="III">
      <formula>NOT(ISERROR(SEARCH("III",AG13)))</formula>
    </cfRule>
    <cfRule type="containsText" dxfId="129" priority="111" operator="containsText" text="II">
      <formula>NOT(ISERROR(SEARCH("II",AG13)))</formula>
    </cfRule>
    <cfRule type="containsText" dxfId="128" priority="112" operator="containsText" text="I">
      <formula>NOT(ISERROR(SEARCH("I",AG13)))</formula>
    </cfRule>
  </conditionalFormatting>
  <conditionalFormatting sqref="S13">
    <cfRule type="containsText" dxfId="127" priority="121" operator="containsText" text="IV">
      <formula>NOT(ISERROR(SEARCH("IV",S13)))</formula>
    </cfRule>
    <cfRule type="containsText" dxfId="126" priority="122" operator="containsText" text="III">
      <formula>NOT(ISERROR(SEARCH("III",S13)))</formula>
    </cfRule>
    <cfRule type="containsText" dxfId="125" priority="123" operator="containsText" text="II">
      <formula>NOT(ISERROR(SEARCH("II",S13)))</formula>
    </cfRule>
    <cfRule type="containsText" dxfId="124" priority="124" operator="containsText" text="I">
      <formula>NOT(ISERROR(SEARCH("I",S13)))</formula>
    </cfRule>
  </conditionalFormatting>
  <conditionalFormatting sqref="AG14">
    <cfRule type="containsText" dxfId="123" priority="101" operator="containsText" text="IV">
      <formula>NOT(ISERROR(SEARCH("IV",AG14)))</formula>
    </cfRule>
    <cfRule type="containsText" dxfId="122" priority="102" operator="containsText" text="III">
      <formula>NOT(ISERROR(SEARCH("III",AG14)))</formula>
    </cfRule>
    <cfRule type="containsText" dxfId="121" priority="103" operator="containsText" text="II">
      <formula>NOT(ISERROR(SEARCH("II",AG14)))</formula>
    </cfRule>
    <cfRule type="containsText" dxfId="120" priority="104" operator="containsText" text="I">
      <formula>NOT(ISERROR(SEARCH("I",AG14)))</formula>
    </cfRule>
  </conditionalFormatting>
  <conditionalFormatting sqref="S12">
    <cfRule type="containsText" dxfId="119" priority="113" operator="containsText" text="IV">
      <formula>NOT(ISERROR(SEARCH("IV",S12)))</formula>
    </cfRule>
    <cfRule type="containsText" dxfId="118" priority="114" operator="containsText" text="III">
      <formula>NOT(ISERROR(SEARCH("III",S12)))</formula>
    </cfRule>
    <cfRule type="containsText" dxfId="117" priority="115" operator="containsText" text="II">
      <formula>NOT(ISERROR(SEARCH("II",S12)))</formula>
    </cfRule>
    <cfRule type="containsText" dxfId="116" priority="116" operator="containsText" text="I">
      <formula>NOT(ISERROR(SEARCH("I",S12)))</formula>
    </cfRule>
  </conditionalFormatting>
  <conditionalFormatting sqref="S11">
    <cfRule type="containsText" dxfId="115" priority="125" operator="containsText" text="IV">
      <formula>NOT(ISERROR(SEARCH("IV",S11)))</formula>
    </cfRule>
    <cfRule type="containsText" dxfId="114" priority="126" operator="containsText" text="III">
      <formula>NOT(ISERROR(SEARCH("III",S11)))</formula>
    </cfRule>
    <cfRule type="containsText" dxfId="113" priority="127" operator="containsText" text="II">
      <formula>NOT(ISERROR(SEARCH("II",S11)))</formula>
    </cfRule>
    <cfRule type="containsText" dxfId="112" priority="128" operator="containsText" text="I">
      <formula>NOT(ISERROR(SEARCH("I",S11)))</formula>
    </cfRule>
  </conditionalFormatting>
  <conditionalFormatting sqref="S14">
    <cfRule type="containsText" dxfId="111" priority="117" operator="containsText" text="IV">
      <formula>NOT(ISERROR(SEARCH("IV",S14)))</formula>
    </cfRule>
    <cfRule type="containsText" dxfId="110" priority="118" operator="containsText" text="III">
      <formula>NOT(ISERROR(SEARCH("III",S14)))</formula>
    </cfRule>
    <cfRule type="containsText" dxfId="109" priority="119" operator="containsText" text="II">
      <formula>NOT(ISERROR(SEARCH("II",S14)))</formula>
    </cfRule>
    <cfRule type="containsText" dxfId="108" priority="120" operator="containsText" text="I">
      <formula>NOT(ISERROR(SEARCH("I",S14)))</formula>
    </cfRule>
  </conditionalFormatting>
  <conditionalFormatting sqref="AG11">
    <cfRule type="containsText" dxfId="107" priority="105" operator="containsText" text="IV">
      <formula>NOT(ISERROR(SEARCH("IV",AG11)))</formula>
    </cfRule>
    <cfRule type="containsText" dxfId="106" priority="106" operator="containsText" text="III">
      <formula>NOT(ISERROR(SEARCH("III",AG11)))</formula>
    </cfRule>
    <cfRule type="containsText" dxfId="105" priority="107" operator="containsText" text="II">
      <formula>NOT(ISERROR(SEARCH("II",AG11)))</formula>
    </cfRule>
    <cfRule type="containsText" dxfId="104" priority="108" operator="containsText" text="I">
      <formula>NOT(ISERROR(SEARCH("I",AG11)))</formula>
    </cfRule>
  </conditionalFormatting>
  <conditionalFormatting sqref="AG12">
    <cfRule type="containsText" dxfId="103" priority="97" operator="containsText" text="IV">
      <formula>NOT(ISERROR(SEARCH("IV",AG12)))</formula>
    </cfRule>
    <cfRule type="containsText" dxfId="102" priority="98" operator="containsText" text="III">
      <formula>NOT(ISERROR(SEARCH("III",AG12)))</formula>
    </cfRule>
    <cfRule type="containsText" dxfId="101" priority="99" operator="containsText" text="II">
      <formula>NOT(ISERROR(SEARCH("II",AG12)))</formula>
    </cfRule>
    <cfRule type="containsText" dxfId="100" priority="100" operator="containsText" text="I">
      <formula>NOT(ISERROR(SEARCH("I",AG12)))</formula>
    </cfRule>
  </conditionalFormatting>
  <conditionalFormatting sqref="S15">
    <cfRule type="containsText" dxfId="99" priority="41" operator="containsText" text="IV">
      <formula>NOT(ISERROR(SEARCH("IV",S15)))</formula>
    </cfRule>
    <cfRule type="containsText" dxfId="98" priority="42" operator="containsText" text="III">
      <formula>NOT(ISERROR(SEARCH("III",S15)))</formula>
    </cfRule>
    <cfRule type="containsText" dxfId="97" priority="43" operator="containsText" text="II">
      <formula>NOT(ISERROR(SEARCH("II",S15)))</formula>
    </cfRule>
    <cfRule type="containsText" dxfId="96" priority="44" operator="containsText" text="I">
      <formula>NOT(ISERROR(SEARCH("I",S15)))</formula>
    </cfRule>
  </conditionalFormatting>
  <conditionalFormatting sqref="AG15">
    <cfRule type="containsText" dxfId="95" priority="37" operator="containsText" text="IV">
      <formula>NOT(ISERROR(SEARCH("IV",AG15)))</formula>
    </cfRule>
    <cfRule type="containsText" dxfId="94" priority="38" operator="containsText" text="III">
      <formula>NOT(ISERROR(SEARCH("III",AG15)))</formula>
    </cfRule>
    <cfRule type="containsText" dxfId="93" priority="39" operator="containsText" text="II">
      <formula>NOT(ISERROR(SEARCH("II",AG15)))</formula>
    </cfRule>
    <cfRule type="containsText" dxfId="92" priority="40" operator="containsText" text="I">
      <formula>NOT(ISERROR(SEARCH("I",AG15)))</formula>
    </cfRule>
  </conditionalFormatting>
  <conditionalFormatting sqref="S16:S23 AG16:AG23">
    <cfRule type="containsText" dxfId="91" priority="9" operator="containsText" text="IV">
      <formula>NOT(ISERROR(SEARCH("IV",S16)))</formula>
    </cfRule>
    <cfRule type="containsText" dxfId="90" priority="10" operator="containsText" text="III">
      <formula>NOT(ISERROR(SEARCH("III",S16)))</formula>
    </cfRule>
    <cfRule type="containsText" dxfId="89" priority="11" operator="containsText" text="II">
      <formula>NOT(ISERROR(SEARCH("II",S16)))</formula>
    </cfRule>
    <cfRule type="containsText" dxfId="88" priority="12" operator="containsText" text="I">
      <formula>NOT(ISERROR(SEARCH("I",S16)))</formula>
    </cfRule>
  </conditionalFormatting>
  <dataValidations count="9">
    <dataValidation type="list" allowBlank="1" showInputMessage="1" showErrorMessage="1" sqref="AC1 AC5:AC6 AC25:AC1048576" xr:uid="{00000000-0002-0000-0200-000000000000}">
      <formula1>$D$3:$D$5</formula1>
    </dataValidation>
    <dataValidation type="list" allowBlank="1" showInputMessage="1" showErrorMessage="1" sqref="AG1 AG5:AG6 AG10 AB25:AB1048576 AG12 AG8 N1 N5:N6 AB5:AB6 N25:N1048576 AG14:AG1048576" xr:uid="{00000000-0002-0000-0200-000001000000}">
      <formula1>#REF!</formula1>
    </dataValidation>
    <dataValidation type="list" allowBlank="1" showInputMessage="1" showErrorMessage="1" sqref="AA25:AA1048576 M1 M5:M6 AA5:AA6 M25:M1048576" xr:uid="{00000000-0002-0000-0200-000002000000}">
      <formula1>$D$4:$D$6</formula1>
    </dataValidation>
    <dataValidation type="list" allowBlank="1" showInputMessage="1" showErrorMessage="1" sqref="AG13 AG9 AG11 AG7" xr:uid="{00000000-0002-0000-0200-000003000000}">
      <formula1>$F$9:$F$14</formula1>
    </dataValidation>
    <dataValidation type="list" allowBlank="1" showInputMessage="1" showErrorMessage="1" sqref="AE25:AE1048576 Q1 AE5:AE6 Q5:Q6 Q25:Q1048576" xr:uid="{00000000-0002-0000-0200-000004000000}">
      <formula1>$D$12:$D$14</formula1>
    </dataValidation>
    <dataValidation type="list" allowBlank="1" showInputMessage="1" showErrorMessage="1" sqref="M7:M14 AA7:AA14" xr:uid="{00000000-0002-0000-0200-000005000000}">
      <formula1>$B$4:$B$7</formula1>
    </dataValidation>
    <dataValidation type="list" allowBlank="1" showInputMessage="1" showErrorMessage="1" sqref="AB8 N7:N14 AB12 AB14 AB10" xr:uid="{00000000-0002-0000-0200-000006000000}">
      <formula1>$B$11:$B$14</formula1>
    </dataValidation>
    <dataValidation type="list" allowBlank="1" showInputMessage="1" showErrorMessage="1" sqref="AE7:AE14 Q7:Q14" xr:uid="{00000000-0002-0000-0200-000008000000}">
      <formula1>$B$16:$B$23</formula1>
    </dataValidation>
    <dataValidation type="list" allowBlank="1" showInputMessage="1" showErrorMessage="1" sqref="AB7 AB11 AB13 AB9" xr:uid="{00000000-0002-0000-0200-000007000000}">
      <formula1>$F$14:$F$15</formula1>
    </dataValidation>
  </dataValidations>
  <printOptions horizontalCentered="1"/>
  <pageMargins left="0" right="0" top="0" bottom="0" header="0" footer="0"/>
  <pageSetup paperSize="5" scale="24" fitToHeight="2" orientation="landscape" r:id="rId1"/>
  <rowBreaks count="1" manualBreakCount="1">
    <brk id="21" min="1" max="3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9000000}">
          <x14:formula1>
            <xm:f>CAMBIOS!$B$5:$B$8</xm:f>
          </x14:formula1>
          <xm:sqref>AA1 AA15:AA24 M15:M24</xm:sqref>
        </x14:dataValidation>
        <x14:dataValidation type="list" allowBlank="1" showInputMessage="1" showErrorMessage="1" xr:uid="{00000000-0002-0000-0200-00000A000000}">
          <x14:formula1>
            <xm:f>CAMBIOS!$B$12:$B$15</xm:f>
          </x14:formula1>
          <xm:sqref>AB1 AB15:AB24 N15:N24</xm:sqref>
        </x14:dataValidation>
        <x14:dataValidation type="list" allowBlank="1" showInputMessage="1" showErrorMessage="1" xr:uid="{00000000-0002-0000-0200-00000B000000}">
          <x14:formula1>
            <xm:f>CAMBIOS!$B$19:$B$22</xm:f>
          </x14:formula1>
          <xm:sqref>AE1 AE15:AE24 Q15:Q24</xm:sqref>
        </x14:dataValidation>
        <x14:dataValidation type="list" allowBlank="1" showInputMessage="1" showErrorMessage="1" xr:uid="{00000000-0002-0000-0200-00000C000000}">
          <x14:formula1>
            <xm:f>CAMBIOS!$D$5:$D$58</xm:f>
          </x14:formula1>
          <xm:sqref>G5:G1048576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2:AI15"/>
  <sheetViews>
    <sheetView topLeftCell="D5" zoomScale="90" zoomScaleNormal="90" zoomScaleSheetLayoutView="50" zoomScalePageLayoutView="80" workbookViewId="0">
      <selection activeCell="E5" sqref="E5:E6"/>
    </sheetView>
  </sheetViews>
  <sheetFormatPr baseColWidth="10" defaultColWidth="10.85546875" defaultRowHeight="16.5" x14ac:dyDescent="0.25"/>
  <cols>
    <col min="1" max="1" width="10.85546875" style="40"/>
    <col min="2" max="2" width="2.28515625" style="40" customWidth="1"/>
    <col min="3" max="3" width="11.28515625" style="40" customWidth="1"/>
    <col min="4" max="4" width="10.140625" style="40" customWidth="1"/>
    <col min="5" max="5" width="11.85546875" style="40" customWidth="1"/>
    <col min="6" max="6" width="9" style="40" customWidth="1"/>
    <col min="7" max="7" width="21.140625" style="50" customWidth="1"/>
    <col min="8" max="8" width="26.28515625" style="40" customWidth="1"/>
    <col min="9" max="9" width="19.140625" style="40" customWidth="1"/>
    <col min="10" max="10" width="16.5703125" style="40" customWidth="1"/>
    <col min="11" max="12" width="15.7109375" style="40" customWidth="1"/>
    <col min="13" max="15" width="9" style="40" customWidth="1"/>
    <col min="16" max="19" width="10.85546875" style="40"/>
    <col min="20" max="20" width="10.7109375" style="40" customWidth="1"/>
    <col min="21" max="21" width="17" style="40" customWidth="1"/>
    <col min="22" max="23" width="8.5703125" style="40" customWidth="1"/>
    <col min="24" max="24" width="12" style="40" customWidth="1"/>
    <col min="25" max="25" width="57.85546875" style="40" customWidth="1"/>
    <col min="26" max="26" width="19" style="40" customWidth="1"/>
    <col min="27" max="33" width="8.28515625" style="40" customWidth="1"/>
    <col min="34" max="34" width="9.28515625" style="40" customWidth="1"/>
    <col min="35" max="35" width="30.140625" style="40" customWidth="1"/>
    <col min="36" max="36" width="2.42578125" style="40" customWidth="1"/>
    <col min="37" max="16384" width="10.85546875" style="40"/>
  </cols>
  <sheetData>
    <row r="2" spans="3:35" ht="30" customHeight="1" x14ac:dyDescent="0.25">
      <c r="C2" s="187"/>
      <c r="D2" s="187"/>
      <c r="E2" s="187"/>
      <c r="F2" s="148" t="s">
        <v>44</v>
      </c>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9"/>
    </row>
    <row r="3" spans="3:35" ht="30" customHeight="1" x14ac:dyDescent="0.25">
      <c r="C3" s="187"/>
      <c r="D3" s="187"/>
      <c r="E3" s="187"/>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9"/>
    </row>
    <row r="4" spans="3:35" ht="30" customHeight="1" x14ac:dyDescent="0.25">
      <c r="C4" s="187"/>
      <c r="D4" s="187"/>
      <c r="E4" s="187"/>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9"/>
    </row>
    <row r="5" spans="3:35" ht="46.5" customHeight="1" x14ac:dyDescent="0.25">
      <c r="C5" s="151" t="s">
        <v>77</v>
      </c>
      <c r="D5" s="151" t="s">
        <v>21</v>
      </c>
      <c r="E5" s="151" t="s">
        <v>22</v>
      </c>
      <c r="F5" s="151" t="s">
        <v>112</v>
      </c>
      <c r="G5" s="153" t="s">
        <v>23</v>
      </c>
      <c r="H5" s="153"/>
      <c r="I5" s="154" t="s">
        <v>26</v>
      </c>
      <c r="J5" s="153" t="s">
        <v>24</v>
      </c>
      <c r="K5" s="153"/>
      <c r="L5" s="153"/>
      <c r="M5" s="153" t="s">
        <v>25</v>
      </c>
      <c r="N5" s="153"/>
      <c r="O5" s="153"/>
      <c r="P5" s="153"/>
      <c r="Q5" s="153"/>
      <c r="R5" s="153"/>
      <c r="S5" s="153"/>
      <c r="T5" s="154" t="s">
        <v>11</v>
      </c>
      <c r="U5" s="41" t="s">
        <v>13</v>
      </c>
      <c r="V5" s="155" t="s">
        <v>15</v>
      </c>
      <c r="W5" s="155"/>
      <c r="X5" s="155"/>
      <c r="Y5" s="155"/>
      <c r="Z5" s="155"/>
      <c r="AA5" s="153" t="s">
        <v>42</v>
      </c>
      <c r="AB5" s="153"/>
      <c r="AC5" s="153"/>
      <c r="AD5" s="153"/>
      <c r="AE5" s="153"/>
      <c r="AF5" s="153"/>
      <c r="AG5" s="153"/>
      <c r="AH5" s="42" t="s">
        <v>11</v>
      </c>
      <c r="AI5" s="156" t="s">
        <v>43</v>
      </c>
    </row>
    <row r="6" spans="3:35" ht="102" x14ac:dyDescent="0.25">
      <c r="C6" s="151"/>
      <c r="D6" s="151"/>
      <c r="E6" s="151"/>
      <c r="F6" s="151"/>
      <c r="G6" s="43" t="s">
        <v>1</v>
      </c>
      <c r="H6" s="42" t="s">
        <v>0</v>
      </c>
      <c r="I6" s="154"/>
      <c r="J6" s="44" t="s">
        <v>2</v>
      </c>
      <c r="K6" s="44" t="s">
        <v>3</v>
      </c>
      <c r="L6" s="44" t="s">
        <v>4</v>
      </c>
      <c r="M6" s="45" t="s">
        <v>5</v>
      </c>
      <c r="N6" s="45" t="s">
        <v>6</v>
      </c>
      <c r="O6" s="44" t="s">
        <v>28</v>
      </c>
      <c r="P6" s="44" t="s">
        <v>7</v>
      </c>
      <c r="Q6" s="44" t="s">
        <v>8</v>
      </c>
      <c r="R6" s="44" t="s">
        <v>9</v>
      </c>
      <c r="S6" s="44" t="s">
        <v>10</v>
      </c>
      <c r="T6" s="154"/>
      <c r="U6" s="46" t="s">
        <v>14</v>
      </c>
      <c r="V6" s="47" t="s">
        <v>16</v>
      </c>
      <c r="W6" s="47" t="s">
        <v>17</v>
      </c>
      <c r="X6" s="47" t="s">
        <v>18</v>
      </c>
      <c r="Y6" s="47" t="s">
        <v>19</v>
      </c>
      <c r="Z6" s="48" t="s">
        <v>20</v>
      </c>
      <c r="AA6" s="45" t="s">
        <v>5</v>
      </c>
      <c r="AB6" s="44" t="s">
        <v>6</v>
      </c>
      <c r="AC6" s="44" t="s">
        <v>28</v>
      </c>
      <c r="AD6" s="44" t="s">
        <v>7</v>
      </c>
      <c r="AE6" s="44" t="s">
        <v>8</v>
      </c>
      <c r="AF6" s="44" t="s">
        <v>9</v>
      </c>
      <c r="AG6" s="44" t="s">
        <v>10</v>
      </c>
      <c r="AH6" s="44" t="s">
        <v>12</v>
      </c>
      <c r="AI6" s="156"/>
    </row>
    <row r="7" spans="3:35" ht="125.25" customHeight="1" x14ac:dyDescent="0.25">
      <c r="C7" s="186" t="s">
        <v>198</v>
      </c>
      <c r="D7" s="186" t="s">
        <v>430</v>
      </c>
      <c r="E7" s="184" t="s">
        <v>149</v>
      </c>
      <c r="F7" s="161" t="s">
        <v>29</v>
      </c>
      <c r="G7" s="33" t="s">
        <v>69</v>
      </c>
      <c r="H7" s="33" t="s">
        <v>155</v>
      </c>
      <c r="I7" s="35" t="s">
        <v>164</v>
      </c>
      <c r="J7" s="34" t="s">
        <v>27</v>
      </c>
      <c r="K7" s="104" t="s">
        <v>477</v>
      </c>
      <c r="L7" s="104" t="s">
        <v>481</v>
      </c>
      <c r="M7" s="35">
        <v>2</v>
      </c>
      <c r="N7" s="35">
        <v>2</v>
      </c>
      <c r="O7" s="35">
        <f t="shared" ref="O7:O15" si="0">M7*N7</f>
        <v>4</v>
      </c>
      <c r="P7" s="35" t="str">
        <f>IF(AND(O7&gt;=24,O7&lt;=40),"Muy Alto",IF(AND(20&gt;=O7,10&lt;=O7),"Alto",IF(AND(8&gt;=O7,6&lt;=O7),"Medio",IF(O7&lt;=4,"Bajo","-"))))</f>
        <v>Bajo</v>
      </c>
      <c r="Q7" s="35">
        <v>60</v>
      </c>
      <c r="R7" s="35">
        <f t="shared" ref="R7:R15" si="1">O7*Q7</f>
        <v>240</v>
      </c>
      <c r="S7" s="35" t="str">
        <f t="shared" ref="S7:S15" si="2">IF(AND(R7&gt;=600,R7&lt;=4000),"I",IF(AND(500&gt;=R7,150&lt;=R7),"II",IF(AND(120&gt;=R7,40&lt;=R7),"III",IF(R7&lt;=20,"IV","-"))))</f>
        <v>II</v>
      </c>
      <c r="T7" s="35" t="str">
        <f t="shared" ref="T7:T15" si="3">IF(R7&gt;=360,"No Aceptable","Aceptable")</f>
        <v>Aceptable</v>
      </c>
      <c r="U7" s="35">
        <v>240</v>
      </c>
      <c r="V7" s="37" t="s">
        <v>150</v>
      </c>
      <c r="W7" s="37" t="s">
        <v>150</v>
      </c>
      <c r="X7" s="37" t="s">
        <v>150</v>
      </c>
      <c r="Y7" s="51" t="s">
        <v>167</v>
      </c>
      <c r="Z7" s="37" t="s">
        <v>166</v>
      </c>
      <c r="AA7" s="35">
        <v>6</v>
      </c>
      <c r="AB7" s="35">
        <v>2</v>
      </c>
      <c r="AC7" s="35">
        <f t="shared" ref="AC7:AC15" si="4">AA7*AB7</f>
        <v>12</v>
      </c>
      <c r="AD7" s="35" t="str">
        <f t="shared" ref="AD7:AD15" si="5">IF(AND(AC7&gt;=24,AC7&lt;=40),"Muy Alto",IF(AND(20&gt;=AC7,10&lt;=AC7),"Alto",IF(AND(8&gt;=AC7,6&lt;=AC7),"Medio",IF(AC7&lt;=4,"Bajo","-"))))</f>
        <v>Alto</v>
      </c>
      <c r="AE7" s="35">
        <v>10</v>
      </c>
      <c r="AF7" s="35">
        <f>AC7*AE7</f>
        <v>120</v>
      </c>
      <c r="AG7" s="35" t="str">
        <f t="shared" ref="AG7:AG15" si="6">IF(AND(AF7&gt;=600,AF7&lt;=4000),"I",IF(AND(500&gt;=AF7,150&lt;=AF7),"II",IF(AND(120&gt;=AF7,40&lt;=AF7),"III",IF(AF7&lt;=20,"IV","-"))))</f>
        <v>III</v>
      </c>
      <c r="AH7" s="38" t="str">
        <f t="shared" ref="AH7:AH15" si="7">IF(AF7&gt;=360,"No Aceptable","Aceptable")</f>
        <v>Aceptable</v>
      </c>
      <c r="AI7" s="164" t="s">
        <v>169</v>
      </c>
    </row>
    <row r="8" spans="3:35" ht="172.5" customHeight="1" x14ac:dyDescent="0.25">
      <c r="C8" s="186"/>
      <c r="D8" s="186"/>
      <c r="E8" s="184"/>
      <c r="F8" s="161"/>
      <c r="G8" s="33" t="s">
        <v>161</v>
      </c>
      <c r="H8" s="33" t="s">
        <v>159</v>
      </c>
      <c r="I8" s="35" t="s">
        <v>160</v>
      </c>
      <c r="J8" s="34" t="s">
        <v>27</v>
      </c>
      <c r="K8" s="34" t="s">
        <v>482</v>
      </c>
      <c r="L8" s="104" t="s">
        <v>432</v>
      </c>
      <c r="M8" s="35">
        <v>2</v>
      </c>
      <c r="N8" s="35">
        <v>2</v>
      </c>
      <c r="O8" s="35">
        <f>M8*N8</f>
        <v>4</v>
      </c>
      <c r="P8" s="35" t="str">
        <f>IF(AND(O8&gt;=24,O8&lt;=40),"Muy Alto",IF(AND(20&gt;=O8,10&lt;=O8),"Alto",IF(AND(8&gt;=O8,6&lt;=O8),"Medio",IF(O8&lt;=4,"Bajo","-"))))</f>
        <v>Bajo</v>
      </c>
      <c r="Q8" s="35">
        <v>25</v>
      </c>
      <c r="R8" s="35">
        <f t="shared" si="1"/>
        <v>100</v>
      </c>
      <c r="S8" s="35" t="str">
        <f t="shared" si="2"/>
        <v>III</v>
      </c>
      <c r="T8" s="38" t="str">
        <f t="shared" si="3"/>
        <v>Aceptable</v>
      </c>
      <c r="U8" s="35">
        <v>7</v>
      </c>
      <c r="V8" s="37" t="s">
        <v>150</v>
      </c>
      <c r="W8" s="37" t="s">
        <v>150</v>
      </c>
      <c r="X8" s="37" t="s">
        <v>150</v>
      </c>
      <c r="Y8" s="51" t="s">
        <v>480</v>
      </c>
      <c r="Z8" s="37" t="s">
        <v>165</v>
      </c>
      <c r="AA8" s="35">
        <v>6</v>
      </c>
      <c r="AB8" s="35">
        <v>2</v>
      </c>
      <c r="AC8" s="35">
        <f t="shared" si="4"/>
        <v>12</v>
      </c>
      <c r="AD8" s="35" t="str">
        <f t="shared" si="5"/>
        <v>Alto</v>
      </c>
      <c r="AE8" s="35">
        <v>10</v>
      </c>
      <c r="AF8" s="35">
        <f t="shared" ref="AF8:AF15" si="8">AC8*AE8</f>
        <v>120</v>
      </c>
      <c r="AG8" s="35" t="str">
        <f t="shared" si="6"/>
        <v>III</v>
      </c>
      <c r="AH8" s="38" t="str">
        <f t="shared" si="7"/>
        <v>Aceptable</v>
      </c>
      <c r="AI8" s="164"/>
    </row>
    <row r="9" spans="3:35" ht="168" customHeight="1" x14ac:dyDescent="0.25">
      <c r="C9" s="186"/>
      <c r="D9" s="186"/>
      <c r="E9" s="184"/>
      <c r="F9" s="161"/>
      <c r="G9" s="33" t="s">
        <v>65</v>
      </c>
      <c r="H9" s="33" t="s">
        <v>157</v>
      </c>
      <c r="I9" s="35" t="s">
        <v>158</v>
      </c>
      <c r="J9" s="34" t="s">
        <v>27</v>
      </c>
      <c r="K9" s="34" t="s">
        <v>27</v>
      </c>
      <c r="L9" s="104" t="s">
        <v>433</v>
      </c>
      <c r="M9" s="35">
        <v>2</v>
      </c>
      <c r="N9" s="35">
        <v>2</v>
      </c>
      <c r="O9" s="35">
        <f t="shared" si="0"/>
        <v>4</v>
      </c>
      <c r="P9" s="35" t="str">
        <f t="shared" ref="P9:P15" si="9">IF(AND(O9&gt;=24,O9&lt;=40),"Muy Alto",IF(AND(20&gt;=O9,10&lt;=O9),"Alto",IF(AND(8&gt;=O9,6&lt;=O9),"Medio",IF(O9&lt;=4,"Bajo","-"))))</f>
        <v>Bajo</v>
      </c>
      <c r="Q9" s="35">
        <v>25</v>
      </c>
      <c r="R9" s="35">
        <f t="shared" si="1"/>
        <v>100</v>
      </c>
      <c r="S9" s="35" t="str">
        <f t="shared" si="2"/>
        <v>III</v>
      </c>
      <c r="T9" s="38" t="str">
        <f t="shared" si="3"/>
        <v>Aceptable</v>
      </c>
      <c r="U9" s="35">
        <v>4</v>
      </c>
      <c r="V9" s="37" t="s">
        <v>150</v>
      </c>
      <c r="W9" s="37" t="s">
        <v>150</v>
      </c>
      <c r="X9" s="37" t="s">
        <v>150</v>
      </c>
      <c r="Y9" s="51" t="s">
        <v>483</v>
      </c>
      <c r="Z9" s="37"/>
      <c r="AA9" s="35">
        <v>6</v>
      </c>
      <c r="AB9" s="35">
        <v>2</v>
      </c>
      <c r="AC9" s="35">
        <f t="shared" si="4"/>
        <v>12</v>
      </c>
      <c r="AD9" s="35" t="str">
        <f t="shared" si="5"/>
        <v>Alto</v>
      </c>
      <c r="AE9" s="35">
        <v>10</v>
      </c>
      <c r="AF9" s="35">
        <f t="shared" si="8"/>
        <v>120</v>
      </c>
      <c r="AG9" s="35" t="str">
        <f t="shared" si="6"/>
        <v>III</v>
      </c>
      <c r="AH9" s="38" t="str">
        <f t="shared" si="7"/>
        <v>Aceptable</v>
      </c>
      <c r="AI9" s="52" t="s">
        <v>484</v>
      </c>
    </row>
    <row r="10" spans="3:35" ht="147" customHeight="1" x14ac:dyDescent="0.25">
      <c r="C10" s="186"/>
      <c r="D10" s="186"/>
      <c r="E10" s="184"/>
      <c r="F10" s="57" t="s">
        <v>29</v>
      </c>
      <c r="G10" s="33" t="s">
        <v>67</v>
      </c>
      <c r="H10" s="33" t="s">
        <v>211</v>
      </c>
      <c r="I10" s="52" t="s">
        <v>212</v>
      </c>
      <c r="J10" s="104" t="s">
        <v>434</v>
      </c>
      <c r="K10" s="34" t="s">
        <v>485</v>
      </c>
      <c r="L10" s="34" t="s">
        <v>213</v>
      </c>
      <c r="M10" s="35">
        <v>2</v>
      </c>
      <c r="N10" s="35">
        <v>1</v>
      </c>
      <c r="O10" s="35">
        <f t="shared" si="0"/>
        <v>2</v>
      </c>
      <c r="P10" s="35" t="str">
        <f t="shared" si="9"/>
        <v>Bajo</v>
      </c>
      <c r="Q10" s="35">
        <v>60</v>
      </c>
      <c r="R10" s="35">
        <f t="shared" si="1"/>
        <v>120</v>
      </c>
      <c r="S10" s="35" t="str">
        <f t="shared" si="2"/>
        <v>III</v>
      </c>
      <c r="T10" s="38" t="str">
        <f t="shared" si="3"/>
        <v>Aceptable</v>
      </c>
      <c r="U10" s="35">
        <v>4</v>
      </c>
      <c r="V10" s="37" t="s">
        <v>150</v>
      </c>
      <c r="W10" s="37" t="s">
        <v>150</v>
      </c>
      <c r="X10" s="37" t="s">
        <v>150</v>
      </c>
      <c r="Y10" s="51" t="s">
        <v>486</v>
      </c>
      <c r="Z10" s="37"/>
      <c r="AA10" s="35">
        <v>2</v>
      </c>
      <c r="AB10" s="35">
        <v>1</v>
      </c>
      <c r="AC10" s="35">
        <f t="shared" si="4"/>
        <v>2</v>
      </c>
      <c r="AD10" s="35" t="str">
        <f t="shared" si="5"/>
        <v>Bajo</v>
      </c>
      <c r="AE10" s="35">
        <v>25</v>
      </c>
      <c r="AF10" s="35">
        <f t="shared" si="8"/>
        <v>50</v>
      </c>
      <c r="AG10" s="35" t="str">
        <f t="shared" si="6"/>
        <v>III</v>
      </c>
      <c r="AH10" s="38" t="str">
        <f t="shared" si="7"/>
        <v>Aceptable</v>
      </c>
      <c r="AI10" s="35"/>
    </row>
    <row r="11" spans="3:35" ht="219.75" customHeight="1" x14ac:dyDescent="0.25">
      <c r="C11" s="186"/>
      <c r="D11" s="186"/>
      <c r="E11" s="185" t="s">
        <v>151</v>
      </c>
      <c r="F11" s="57" t="s">
        <v>29</v>
      </c>
      <c r="G11" s="33" t="s">
        <v>161</v>
      </c>
      <c r="H11" s="35" t="s">
        <v>162</v>
      </c>
      <c r="I11" s="35" t="s">
        <v>163</v>
      </c>
      <c r="J11" s="34" t="s">
        <v>27</v>
      </c>
      <c r="K11" s="104" t="s">
        <v>431</v>
      </c>
      <c r="L11" s="104" t="s">
        <v>432</v>
      </c>
      <c r="M11" s="35">
        <v>2</v>
      </c>
      <c r="N11" s="35">
        <v>2</v>
      </c>
      <c r="O11" s="35">
        <f t="shared" si="0"/>
        <v>4</v>
      </c>
      <c r="P11" s="35" t="str">
        <f t="shared" si="9"/>
        <v>Bajo</v>
      </c>
      <c r="Q11" s="35">
        <v>60</v>
      </c>
      <c r="R11" s="35">
        <f t="shared" si="1"/>
        <v>240</v>
      </c>
      <c r="S11" s="35" t="str">
        <f t="shared" si="2"/>
        <v>II</v>
      </c>
      <c r="T11" s="38" t="str">
        <f t="shared" si="3"/>
        <v>Aceptable</v>
      </c>
      <c r="U11" s="35">
        <v>4</v>
      </c>
      <c r="V11" s="37" t="s">
        <v>150</v>
      </c>
      <c r="W11" s="37" t="s">
        <v>150</v>
      </c>
      <c r="X11" s="37" t="s">
        <v>150</v>
      </c>
      <c r="Y11" s="51" t="s">
        <v>479</v>
      </c>
      <c r="Z11" s="37" t="s">
        <v>165</v>
      </c>
      <c r="AA11" s="35">
        <v>6</v>
      </c>
      <c r="AB11" s="35">
        <v>2</v>
      </c>
      <c r="AC11" s="35">
        <f t="shared" si="4"/>
        <v>12</v>
      </c>
      <c r="AD11" s="35" t="str">
        <f t="shared" si="5"/>
        <v>Alto</v>
      </c>
      <c r="AE11" s="35">
        <v>10</v>
      </c>
      <c r="AF11" s="35">
        <f t="shared" si="8"/>
        <v>120</v>
      </c>
      <c r="AG11" s="35" t="str">
        <f t="shared" si="6"/>
        <v>III</v>
      </c>
      <c r="AH11" s="38" t="str">
        <f t="shared" si="7"/>
        <v>Aceptable</v>
      </c>
      <c r="AI11" s="35" t="s">
        <v>168</v>
      </c>
    </row>
    <row r="12" spans="3:35" ht="239.25" customHeight="1" x14ac:dyDescent="0.25">
      <c r="C12" s="186"/>
      <c r="D12" s="186"/>
      <c r="E12" s="185"/>
      <c r="F12" s="57" t="s">
        <v>29</v>
      </c>
      <c r="G12" s="33" t="s">
        <v>161</v>
      </c>
      <c r="H12" s="35" t="s">
        <v>218</v>
      </c>
      <c r="I12" s="35" t="s">
        <v>148</v>
      </c>
      <c r="J12" s="34" t="s">
        <v>27</v>
      </c>
      <c r="K12" s="34" t="s">
        <v>27</v>
      </c>
      <c r="L12" s="34" t="s">
        <v>27</v>
      </c>
      <c r="M12" s="35">
        <v>2</v>
      </c>
      <c r="N12" s="35">
        <v>2</v>
      </c>
      <c r="O12" s="35">
        <f t="shared" ref="O12" si="10">M12*N12</f>
        <v>4</v>
      </c>
      <c r="P12" s="35" t="str">
        <f t="shared" ref="P12" si="11">IF(AND(O12&gt;=24,O12&lt;=40),"Muy Alto",IF(AND(20&gt;=O12,10&lt;=O12),"Alto",IF(AND(8&gt;=O12,6&lt;=O12),"Medio",IF(O12&lt;=4,"Bajo","-"))))</f>
        <v>Bajo</v>
      </c>
      <c r="Q12" s="35">
        <v>60</v>
      </c>
      <c r="R12" s="35">
        <f t="shared" si="1"/>
        <v>240</v>
      </c>
      <c r="S12" s="35" t="str">
        <f t="shared" ref="S12" si="12">IF(AND(R12&gt;=600,R12&lt;=4000),"I",IF(AND(500&gt;=R12,150&lt;=R12),"II",IF(AND(120&gt;=R12,40&lt;=R12),"III",IF(R12&lt;=20,"IV","-"))))</f>
        <v>II</v>
      </c>
      <c r="T12" s="38" t="str">
        <f t="shared" si="3"/>
        <v>Aceptable</v>
      </c>
      <c r="U12" s="35">
        <v>240</v>
      </c>
      <c r="V12" s="37" t="s">
        <v>150</v>
      </c>
      <c r="W12" s="37" t="s">
        <v>150</v>
      </c>
      <c r="X12" s="37" t="s">
        <v>150</v>
      </c>
      <c r="Y12" s="51" t="s">
        <v>478</v>
      </c>
      <c r="Z12" s="37" t="s">
        <v>165</v>
      </c>
      <c r="AA12" s="35">
        <v>2</v>
      </c>
      <c r="AB12" s="35">
        <v>2</v>
      </c>
      <c r="AC12" s="35">
        <f t="shared" ref="AC12" si="13">AA12*AB12</f>
        <v>4</v>
      </c>
      <c r="AD12" s="35" t="str">
        <f t="shared" ref="AD12" si="14">IF(AND(AC12&gt;=24,AC12&lt;=40),"Muy Alto",IF(AND(20&gt;=AC12,10&lt;=AC12),"Alto",IF(AND(8&gt;=AC12,6&lt;=AC12),"Medio",IF(AC12&lt;=4,"Bajo","-"))))</f>
        <v>Bajo</v>
      </c>
      <c r="AE12" s="35">
        <v>25</v>
      </c>
      <c r="AF12" s="35">
        <f t="shared" ref="AF12" si="15">AC12*AE12</f>
        <v>100</v>
      </c>
      <c r="AG12" s="35" t="str">
        <f t="shared" ref="AG12" si="16">IF(AND(AF12&gt;=600,AF12&lt;=4000),"I",IF(AND(500&gt;=AF12,150&lt;=AF12),"II",IF(AND(120&gt;=AF12,40&lt;=AF12),"III",IF(AF12&lt;=20,"IV","-"))))</f>
        <v>III</v>
      </c>
      <c r="AH12" s="38" t="str">
        <f t="shared" ref="AH12" si="17">IF(AF12&gt;=360,"No Aceptable","Aceptable")</f>
        <v>Aceptable</v>
      </c>
      <c r="AI12" s="35" t="s">
        <v>234</v>
      </c>
    </row>
    <row r="13" spans="3:35" ht="328.5" customHeight="1" x14ac:dyDescent="0.25">
      <c r="C13" s="186"/>
      <c r="D13" s="186"/>
      <c r="E13" s="90" t="s">
        <v>153</v>
      </c>
      <c r="F13" s="57" t="s">
        <v>152</v>
      </c>
      <c r="G13" s="49" t="s">
        <v>89</v>
      </c>
      <c r="H13" s="35" t="s">
        <v>156</v>
      </c>
      <c r="I13" s="35" t="s">
        <v>154</v>
      </c>
      <c r="J13" s="34" t="s">
        <v>27</v>
      </c>
      <c r="K13" s="34" t="s">
        <v>27</v>
      </c>
      <c r="L13" s="34" t="s">
        <v>27</v>
      </c>
      <c r="M13" s="35">
        <v>2</v>
      </c>
      <c r="N13" s="35">
        <v>2</v>
      </c>
      <c r="O13" s="35">
        <f t="shared" si="0"/>
        <v>4</v>
      </c>
      <c r="P13" s="35" t="str">
        <f t="shared" si="9"/>
        <v>Bajo</v>
      </c>
      <c r="Q13" s="35">
        <v>60</v>
      </c>
      <c r="R13" s="35">
        <f t="shared" si="1"/>
        <v>240</v>
      </c>
      <c r="S13" s="35" t="str">
        <f t="shared" si="2"/>
        <v>II</v>
      </c>
      <c r="T13" s="38" t="str">
        <f t="shared" si="3"/>
        <v>Aceptable</v>
      </c>
      <c r="U13" s="35">
        <v>240</v>
      </c>
      <c r="V13" s="37" t="s">
        <v>150</v>
      </c>
      <c r="W13" s="37" t="s">
        <v>150</v>
      </c>
      <c r="X13" s="37" t="s">
        <v>150</v>
      </c>
      <c r="Y13" s="116" t="s">
        <v>488</v>
      </c>
      <c r="Z13" s="114" t="s">
        <v>487</v>
      </c>
      <c r="AA13" s="35">
        <v>2</v>
      </c>
      <c r="AB13" s="35">
        <v>2</v>
      </c>
      <c r="AC13" s="35">
        <f t="shared" si="4"/>
        <v>4</v>
      </c>
      <c r="AD13" s="35" t="str">
        <f t="shared" si="5"/>
        <v>Bajo</v>
      </c>
      <c r="AE13" s="35">
        <v>25</v>
      </c>
      <c r="AF13" s="35">
        <f t="shared" si="8"/>
        <v>100</v>
      </c>
      <c r="AG13" s="35" t="str">
        <f t="shared" si="6"/>
        <v>III</v>
      </c>
      <c r="AH13" s="38" t="str">
        <f t="shared" si="7"/>
        <v>Aceptable</v>
      </c>
      <c r="AI13" s="35" t="s">
        <v>169</v>
      </c>
    </row>
    <row r="14" spans="3:35" s="107" customFormat="1" ht="191.25" customHeight="1" x14ac:dyDescent="0.25">
      <c r="C14" s="186"/>
      <c r="D14" s="186"/>
      <c r="E14" s="91" t="s">
        <v>437</v>
      </c>
      <c r="F14" s="98" t="s">
        <v>29</v>
      </c>
      <c r="G14" s="115" t="s">
        <v>94</v>
      </c>
      <c r="H14" s="104" t="s">
        <v>438</v>
      </c>
      <c r="I14" s="104" t="s">
        <v>439</v>
      </c>
      <c r="J14" s="57" t="s">
        <v>27</v>
      </c>
      <c r="K14" s="98" t="s">
        <v>440</v>
      </c>
      <c r="L14" s="104" t="s">
        <v>441</v>
      </c>
      <c r="M14" s="35">
        <v>2</v>
      </c>
      <c r="N14" s="35">
        <v>4</v>
      </c>
      <c r="O14" s="35">
        <f>M14*N14</f>
        <v>8</v>
      </c>
      <c r="P14" s="35" t="str">
        <f>IF(AND(O14&gt;=24,O14&lt;=40),"Muy Alto",IF(AND(20&gt;=O14,10&lt;=O14),"Alto",IF(AND(8&gt;=O14,6&lt;=O14),"Medio",IF(O14&lt;=4,"Bajo","-"))))</f>
        <v>Medio</v>
      </c>
      <c r="Q14" s="35">
        <v>10</v>
      </c>
      <c r="R14" s="35">
        <f t="shared" ref="R14" si="18">O14*Q14</f>
        <v>80</v>
      </c>
      <c r="S14" s="35" t="str">
        <f t="shared" ref="S14" si="19">IF(AND(R14&gt;=600,R14&lt;=4000),"I",IF(AND(500&gt;=R14,150&lt;=R14),"II",IF(AND(120&gt;=R14,40&lt;=R14),"III",IF(R14&lt;=20,"IV","-"))))</f>
        <v>III</v>
      </c>
      <c r="T14" s="38" t="str">
        <f t="shared" ref="T14" si="20">IF(R14&gt;=360,"No Aceptable","Aceptable")</f>
        <v>Aceptable</v>
      </c>
      <c r="U14" s="35">
        <v>4</v>
      </c>
      <c r="V14" s="75" t="s">
        <v>79</v>
      </c>
      <c r="W14" s="75" t="s">
        <v>79</v>
      </c>
      <c r="X14" s="75" t="s">
        <v>79</v>
      </c>
      <c r="Y14" s="116" t="s">
        <v>442</v>
      </c>
      <c r="Z14" s="114" t="s">
        <v>443</v>
      </c>
      <c r="AA14" s="86">
        <v>2</v>
      </c>
      <c r="AB14" s="86">
        <f t="shared" ref="AB14" si="21">N14</f>
        <v>4</v>
      </c>
      <c r="AC14" s="86">
        <f t="shared" ref="AC14" si="22">AA14*AB14</f>
        <v>8</v>
      </c>
      <c r="AD14" s="86" t="str">
        <f t="shared" ref="AD14" si="23">IF(AND(AC14&gt;=24,AC14&lt;=40),"Muy Alto",IF(AND(20&gt;=AC14,10&lt;=AC14),"Alto",IF(AND(8&gt;=AC14,6&lt;=AC14),"Medio",IF(AC14&lt;=4,"Bajo","-"))))</f>
        <v>Medio</v>
      </c>
      <c r="AE14" s="86">
        <v>10</v>
      </c>
      <c r="AF14" s="86">
        <f t="shared" ref="AF14" si="24">AC14*AE14</f>
        <v>80</v>
      </c>
      <c r="AG14" s="57" t="str">
        <f t="shared" ref="AG14" si="25">IF(AND(AF14&gt;=600,AF14&lt;=4000),"I",IF(AND(500&gt;=AF14,150&lt;=AF14),"II",IF(AND(120&gt;=AF14,40&lt;=AF14),"III",IF(AF14&lt;=20,"IV","-"))))</f>
        <v>III</v>
      </c>
      <c r="AH14" s="105" t="str">
        <f t="shared" ref="AH14" si="26">IF(AF14&gt;=360,"No Aceptable","Aceptable")</f>
        <v>Aceptable</v>
      </c>
      <c r="AI14" s="35" t="s">
        <v>356</v>
      </c>
    </row>
    <row r="15" spans="3:35" ht="145.5" customHeight="1" x14ac:dyDescent="0.25">
      <c r="C15" s="186"/>
      <c r="D15" s="186"/>
      <c r="E15" s="91" t="s">
        <v>354</v>
      </c>
      <c r="F15" s="57" t="s">
        <v>29</v>
      </c>
      <c r="G15" s="33" t="s">
        <v>94</v>
      </c>
      <c r="H15" s="98" t="s">
        <v>393</v>
      </c>
      <c r="I15" s="57" t="s">
        <v>355</v>
      </c>
      <c r="J15" s="57" t="s">
        <v>27</v>
      </c>
      <c r="K15" s="57" t="s">
        <v>27</v>
      </c>
      <c r="L15" s="98" t="s">
        <v>490</v>
      </c>
      <c r="M15" s="86">
        <v>6</v>
      </c>
      <c r="N15" s="86">
        <v>2</v>
      </c>
      <c r="O15" s="86">
        <f t="shared" si="0"/>
        <v>12</v>
      </c>
      <c r="P15" s="86" t="str">
        <f t="shared" si="9"/>
        <v>Alto</v>
      </c>
      <c r="Q15" s="86">
        <v>10</v>
      </c>
      <c r="R15" s="86">
        <f t="shared" si="1"/>
        <v>120</v>
      </c>
      <c r="S15" s="86" t="str">
        <f t="shared" si="2"/>
        <v>III</v>
      </c>
      <c r="T15" s="86" t="str">
        <f t="shared" si="3"/>
        <v>Aceptable</v>
      </c>
      <c r="U15" s="80">
        <v>48</v>
      </c>
      <c r="V15" s="75" t="s">
        <v>79</v>
      </c>
      <c r="W15" s="75" t="s">
        <v>79</v>
      </c>
      <c r="X15" s="114" t="s">
        <v>435</v>
      </c>
      <c r="Y15" s="116" t="s">
        <v>489</v>
      </c>
      <c r="Z15" s="117" t="s">
        <v>436</v>
      </c>
      <c r="AA15" s="86">
        <v>2</v>
      </c>
      <c r="AB15" s="86">
        <f t="shared" ref="AB15" si="27">N15</f>
        <v>2</v>
      </c>
      <c r="AC15" s="86">
        <f t="shared" si="4"/>
        <v>4</v>
      </c>
      <c r="AD15" s="86" t="str">
        <f t="shared" si="5"/>
        <v>Bajo</v>
      </c>
      <c r="AE15" s="86">
        <v>10</v>
      </c>
      <c r="AF15" s="86">
        <f t="shared" si="8"/>
        <v>40</v>
      </c>
      <c r="AG15" s="57" t="str">
        <f t="shared" si="6"/>
        <v>III</v>
      </c>
      <c r="AH15" s="105" t="str">
        <f t="shared" si="7"/>
        <v>Aceptable</v>
      </c>
      <c r="AI15" s="35" t="s">
        <v>356</v>
      </c>
    </row>
  </sheetData>
  <sheetProtection selectLockedCells="1" selectUnlockedCells="1"/>
  <mergeCells count="21">
    <mergeCell ref="C2:E4"/>
    <mergeCell ref="F2:AH4"/>
    <mergeCell ref="AI2:AI4"/>
    <mergeCell ref="C5:C6"/>
    <mergeCell ref="D5:D6"/>
    <mergeCell ref="E5:E6"/>
    <mergeCell ref="F5:F6"/>
    <mergeCell ref="G5:H5"/>
    <mergeCell ref="I5:I6"/>
    <mergeCell ref="J5:L5"/>
    <mergeCell ref="M5:S5"/>
    <mergeCell ref="T5:T6"/>
    <mergeCell ref="V5:Z5"/>
    <mergeCell ref="AA5:AG5"/>
    <mergeCell ref="AI5:AI6"/>
    <mergeCell ref="AI7:AI8"/>
    <mergeCell ref="F7:F9"/>
    <mergeCell ref="E7:E10"/>
    <mergeCell ref="E11:E12"/>
    <mergeCell ref="C7:C15"/>
    <mergeCell ref="D7:D15"/>
  </mergeCells>
  <conditionalFormatting sqref="AG5 S5 AG7:AG13 S7:S14">
    <cfRule type="containsText" dxfId="87" priority="117" operator="containsText" text="IV">
      <formula>NOT(ISERROR(SEARCH("IV",S5)))</formula>
    </cfRule>
    <cfRule type="containsText" dxfId="86" priority="118" operator="containsText" text="III">
      <formula>NOT(ISERROR(SEARCH("III",S5)))</formula>
    </cfRule>
    <cfRule type="containsText" dxfId="85" priority="119" operator="containsText" text="II">
      <formula>NOT(ISERROR(SEARCH("II",S5)))</formula>
    </cfRule>
    <cfRule type="containsText" dxfId="84" priority="120" operator="containsText" text="I">
      <formula>NOT(ISERROR(SEARCH("I",S5)))</formula>
    </cfRule>
  </conditionalFormatting>
  <conditionalFormatting sqref="S15 AG14:AG15">
    <cfRule type="containsText" dxfId="83" priority="1" operator="containsText" text="IV">
      <formula>NOT(ISERROR(SEARCH("IV",S14)))</formula>
    </cfRule>
    <cfRule type="containsText" dxfId="82" priority="2" operator="containsText" text="III">
      <formula>NOT(ISERROR(SEARCH("III",S14)))</formula>
    </cfRule>
    <cfRule type="containsText" dxfId="81" priority="3" operator="containsText" text="II">
      <formula>NOT(ISERROR(SEARCH("II",S14)))</formula>
    </cfRule>
    <cfRule type="containsText" dxfId="80" priority="4" operator="containsText" text="I">
      <formula>NOT(ISERROR(SEARCH("I",S14)))</formula>
    </cfRule>
  </conditionalFormatting>
  <dataValidations count="8">
    <dataValidation type="list" allowBlank="1" showInputMessage="1" showErrorMessage="1" sqref="N16:N1048576 AB16:AB1048576 N5:N6 N1 AB5:AB6" xr:uid="{00000000-0002-0000-0300-000000000000}">
      <formula1>$D$11:$D$13</formula1>
    </dataValidation>
    <dataValidation type="list" allowBlank="1" showInputMessage="1" showErrorMessage="1" sqref="Q1 AE16:AE1048576 AE5:AE6 Q5:Q6 Q16:Q1048576" xr:uid="{00000000-0002-0000-0300-000001000000}">
      <formula1>$D$16:$D$19</formula1>
    </dataValidation>
    <dataValidation type="list" allowBlank="1" showInputMessage="1" showErrorMessage="1" sqref="AG1 AG5:AG6 AG14:AG1048576" xr:uid="{00000000-0002-0000-0300-000002000000}">
      <formula1>#REF!</formula1>
    </dataValidation>
    <dataValidation type="list" allowBlank="1" showInputMessage="1" showErrorMessage="1" sqref="AC1 AC5:AC6 AC16:AC1048576" xr:uid="{00000000-0002-0000-0300-000003000000}">
      <formula1>$D$3:$D$5</formula1>
    </dataValidation>
    <dataValidation type="list" allowBlank="1" showInputMessage="1" showErrorMessage="1" sqref="AA16:AA1048576 M1 M5:M6 AA5:AA6 M16:M1048576" xr:uid="{00000000-0002-0000-0300-000004000000}">
      <formula1>$D$4:$D$7</formula1>
    </dataValidation>
    <dataValidation type="list" allowBlank="1" showInputMessage="1" showErrorMessage="1" sqref="AE7:AE13" xr:uid="{00000000-0002-0000-0300-000005000000}">
      <formula1>$B$17:$B$20</formula1>
    </dataValidation>
    <dataValidation type="list" allowBlank="1" showInputMessage="1" showErrorMessage="1" sqref="AB7:AB13" xr:uid="{00000000-0002-0000-0300-000006000000}">
      <formula1>$B$10:$B$12</formula1>
    </dataValidation>
    <dataValidation type="list" allowBlank="1" showInputMessage="1" showErrorMessage="1" sqref="AA7:AA13" xr:uid="{00000000-0002-0000-0300-000007000000}">
      <formula1>$B$4:$B$6</formula1>
    </dataValidation>
  </dataValidations>
  <printOptions horizontalCentered="1"/>
  <pageMargins left="0.19685039370078741" right="0" top="0" bottom="0" header="0" footer="0"/>
  <pageSetup paperSize="5" scale="38"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8000000}">
          <x14:formula1>
            <xm:f>CAMBIOS!$B$19:$B$22</xm:f>
          </x14:formula1>
          <xm:sqref>AE1 AE14:AE15 Q7:Q15</xm:sqref>
        </x14:dataValidation>
        <x14:dataValidation type="list" allowBlank="1" showInputMessage="1" showErrorMessage="1" xr:uid="{00000000-0002-0000-0300-000009000000}">
          <x14:formula1>
            <xm:f>CAMBIOS!$B$12:$B$15</xm:f>
          </x14:formula1>
          <xm:sqref>AB1 AB14:AB15 N7:N15</xm:sqref>
        </x14:dataValidation>
        <x14:dataValidation type="list" allowBlank="1" showInputMessage="1" showErrorMessage="1" xr:uid="{00000000-0002-0000-0300-00000A000000}">
          <x14:formula1>
            <xm:f>CAMBIOS!$B$5:$B$8</xm:f>
          </x14:formula1>
          <xm:sqref>AA1 AA14:AA15 M7:M15</xm:sqref>
        </x14:dataValidation>
        <x14:dataValidation type="list" allowBlank="1" showInputMessage="1" showErrorMessage="1" xr:uid="{00000000-0002-0000-0300-00000B000000}">
          <x14:formula1>
            <xm:f>CAMBIOS!$D$5:$D$58</xm:f>
          </x14:formula1>
          <xm:sqref>G5:G1048576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37CEC-76CA-40F9-A0A9-D83CA46900BD}">
  <sheetPr>
    <tabColor theme="3" tint="0.39997558519241921"/>
    <pageSetUpPr fitToPage="1"/>
  </sheetPr>
  <dimension ref="C2:AI13"/>
  <sheetViews>
    <sheetView topLeftCell="F1" zoomScale="50" zoomScaleNormal="50" zoomScaleSheetLayoutView="50" zoomScalePageLayoutView="80" workbookViewId="0">
      <selection activeCell="G1" sqref="G1"/>
    </sheetView>
  </sheetViews>
  <sheetFormatPr baseColWidth="10" defaultColWidth="10.85546875" defaultRowHeight="16.5" x14ac:dyDescent="0.25"/>
  <cols>
    <col min="1" max="1" width="10.85546875" style="40"/>
    <col min="2" max="2" width="2.28515625" style="40" customWidth="1"/>
    <col min="3" max="3" width="11.28515625" style="40" customWidth="1"/>
    <col min="4" max="4" width="10.140625" style="40" customWidth="1"/>
    <col min="5" max="5" width="11.85546875" style="40" customWidth="1"/>
    <col min="6" max="6" width="9" style="40" customWidth="1"/>
    <col min="7" max="7" width="23.85546875" style="50" customWidth="1"/>
    <col min="8" max="8" width="34.140625" style="40" customWidth="1"/>
    <col min="9" max="9" width="19.140625" style="40" customWidth="1"/>
    <col min="10" max="12" width="13.85546875" style="40" customWidth="1"/>
    <col min="13" max="15" width="9" style="40" customWidth="1"/>
    <col min="16" max="19" width="10.85546875" style="40"/>
    <col min="20" max="20" width="10.7109375" style="40" customWidth="1"/>
    <col min="21" max="21" width="17" style="40" customWidth="1"/>
    <col min="22" max="23" width="8.5703125" style="40" customWidth="1"/>
    <col min="24" max="24" width="11.28515625" style="40" customWidth="1"/>
    <col min="25" max="25" width="57.85546875" style="40" customWidth="1"/>
    <col min="26" max="26" width="19" style="40" customWidth="1"/>
    <col min="27" max="33" width="8.28515625" style="40" customWidth="1"/>
    <col min="34" max="34" width="9.28515625" style="40" customWidth="1"/>
    <col min="35" max="35" width="30.140625" style="40" customWidth="1"/>
    <col min="36" max="36" width="2.42578125" style="40" customWidth="1"/>
    <col min="37" max="16384" width="10.85546875" style="40"/>
  </cols>
  <sheetData>
    <row r="2" spans="3:35" ht="30" customHeight="1" x14ac:dyDescent="0.25">
      <c r="C2" s="187"/>
      <c r="D2" s="187"/>
      <c r="E2" s="187"/>
      <c r="F2" s="148" t="s">
        <v>44</v>
      </c>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9"/>
    </row>
    <row r="3" spans="3:35" ht="30" customHeight="1" x14ac:dyDescent="0.25">
      <c r="C3" s="187"/>
      <c r="D3" s="187"/>
      <c r="E3" s="187"/>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9"/>
    </row>
    <row r="4" spans="3:35" ht="30" customHeight="1" x14ac:dyDescent="0.25">
      <c r="C4" s="187"/>
      <c r="D4" s="187"/>
      <c r="E4" s="187"/>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9"/>
    </row>
    <row r="5" spans="3:35" ht="46.5" customHeight="1" x14ac:dyDescent="0.25">
      <c r="C5" s="151" t="s">
        <v>77</v>
      </c>
      <c r="D5" s="151" t="s">
        <v>21</v>
      </c>
      <c r="E5" s="151" t="s">
        <v>22</v>
      </c>
      <c r="F5" s="151" t="s">
        <v>112</v>
      </c>
      <c r="G5" s="153" t="s">
        <v>23</v>
      </c>
      <c r="H5" s="153"/>
      <c r="I5" s="154" t="s">
        <v>26</v>
      </c>
      <c r="J5" s="153" t="s">
        <v>24</v>
      </c>
      <c r="K5" s="153"/>
      <c r="L5" s="153"/>
      <c r="M5" s="153" t="s">
        <v>25</v>
      </c>
      <c r="N5" s="153"/>
      <c r="O5" s="153"/>
      <c r="P5" s="153"/>
      <c r="Q5" s="153"/>
      <c r="R5" s="153"/>
      <c r="S5" s="153"/>
      <c r="T5" s="154" t="s">
        <v>11</v>
      </c>
      <c r="U5" s="41" t="s">
        <v>13</v>
      </c>
      <c r="V5" s="155" t="s">
        <v>15</v>
      </c>
      <c r="W5" s="155"/>
      <c r="X5" s="155"/>
      <c r="Y5" s="155"/>
      <c r="Z5" s="155"/>
      <c r="AA5" s="153" t="s">
        <v>42</v>
      </c>
      <c r="AB5" s="153"/>
      <c r="AC5" s="153"/>
      <c r="AD5" s="153"/>
      <c r="AE5" s="153"/>
      <c r="AF5" s="153"/>
      <c r="AG5" s="153"/>
      <c r="AH5" s="42" t="s">
        <v>11</v>
      </c>
      <c r="AI5" s="156" t="s">
        <v>43</v>
      </c>
    </row>
    <row r="6" spans="3:35" ht="102" x14ac:dyDescent="0.25">
      <c r="C6" s="151"/>
      <c r="D6" s="151"/>
      <c r="E6" s="151"/>
      <c r="F6" s="151"/>
      <c r="G6" s="43" t="s">
        <v>1</v>
      </c>
      <c r="H6" s="42" t="s">
        <v>0</v>
      </c>
      <c r="I6" s="154"/>
      <c r="J6" s="44" t="s">
        <v>2</v>
      </c>
      <c r="K6" s="44" t="s">
        <v>3</v>
      </c>
      <c r="L6" s="44" t="s">
        <v>4</v>
      </c>
      <c r="M6" s="45" t="s">
        <v>5</v>
      </c>
      <c r="N6" s="45" t="s">
        <v>6</v>
      </c>
      <c r="O6" s="44" t="s">
        <v>28</v>
      </c>
      <c r="P6" s="44" t="s">
        <v>7</v>
      </c>
      <c r="Q6" s="44" t="s">
        <v>8</v>
      </c>
      <c r="R6" s="44" t="s">
        <v>9</v>
      </c>
      <c r="S6" s="44" t="s">
        <v>10</v>
      </c>
      <c r="T6" s="154"/>
      <c r="U6" s="46" t="s">
        <v>14</v>
      </c>
      <c r="V6" s="47" t="s">
        <v>16</v>
      </c>
      <c r="W6" s="47" t="s">
        <v>17</v>
      </c>
      <c r="X6" s="47" t="s">
        <v>18</v>
      </c>
      <c r="Y6" s="47" t="s">
        <v>19</v>
      </c>
      <c r="Z6" s="48" t="s">
        <v>20</v>
      </c>
      <c r="AA6" s="45" t="s">
        <v>5</v>
      </c>
      <c r="AB6" s="44" t="s">
        <v>6</v>
      </c>
      <c r="AC6" s="44" t="s">
        <v>28</v>
      </c>
      <c r="AD6" s="44" t="s">
        <v>7</v>
      </c>
      <c r="AE6" s="44" t="s">
        <v>8</v>
      </c>
      <c r="AF6" s="44" t="s">
        <v>9</v>
      </c>
      <c r="AG6" s="44" t="s">
        <v>10</v>
      </c>
      <c r="AH6" s="44" t="s">
        <v>12</v>
      </c>
      <c r="AI6" s="156"/>
    </row>
    <row r="7" spans="3:35" s="107" customFormat="1" ht="287.25" customHeight="1" x14ac:dyDescent="0.25">
      <c r="C7" s="186" t="s">
        <v>198</v>
      </c>
      <c r="D7" s="186" t="s">
        <v>430</v>
      </c>
      <c r="E7" s="184" t="s">
        <v>451</v>
      </c>
      <c r="F7" s="145" t="s">
        <v>29</v>
      </c>
      <c r="G7" s="104" t="s">
        <v>71</v>
      </c>
      <c r="H7" s="140" t="s">
        <v>491</v>
      </c>
      <c r="I7" s="104" t="s">
        <v>452</v>
      </c>
      <c r="J7" s="104" t="s">
        <v>27</v>
      </c>
      <c r="K7" s="104" t="s">
        <v>27</v>
      </c>
      <c r="L7" s="104" t="s">
        <v>453</v>
      </c>
      <c r="M7" s="86">
        <v>6</v>
      </c>
      <c r="N7" s="86">
        <v>2</v>
      </c>
      <c r="O7" s="86">
        <f t="shared" ref="O7" si="0">M7*N7</f>
        <v>12</v>
      </c>
      <c r="P7" s="86" t="str">
        <f t="shared" ref="P7" si="1">IF(AND(O7&gt;=24,O7&lt;=40),"Muy Alto",IF(AND(20&gt;=O7,10&lt;=O7),"Alto",IF(AND(8&gt;=O7,6&lt;=O7),"Medio",IF(O7&lt;=4,"Bajo","-"))))</f>
        <v>Alto</v>
      </c>
      <c r="Q7" s="86">
        <v>10</v>
      </c>
      <c r="R7" s="86">
        <f t="shared" ref="R7:R8" si="2">O7*Q7</f>
        <v>120</v>
      </c>
      <c r="S7" s="86" t="str">
        <f t="shared" ref="S7:S8" si="3">IF(AND(R7&gt;=600,R7&lt;=4000),"I",IF(AND(500&gt;=R7,150&lt;=R7),"II",IF(AND(120&gt;=R7,40&lt;=R7),"III",IF(R7&lt;=20,"IV","-"))))</f>
        <v>III</v>
      </c>
      <c r="T7" s="101" t="str">
        <f t="shared" ref="T7:T8" si="4">IF(R7&gt;=360,"No Aceptable","Aceptable")</f>
        <v>Aceptable</v>
      </c>
      <c r="U7" s="104">
        <v>4</v>
      </c>
      <c r="V7" s="114" t="s">
        <v>150</v>
      </c>
      <c r="W7" s="114" t="s">
        <v>150</v>
      </c>
      <c r="X7" s="114" t="s">
        <v>150</v>
      </c>
      <c r="Y7" s="116" t="s">
        <v>496</v>
      </c>
      <c r="Z7" s="92"/>
      <c r="AA7" s="104">
        <v>6</v>
      </c>
      <c r="AB7" s="104">
        <v>2</v>
      </c>
      <c r="AC7" s="104">
        <f t="shared" ref="AC7:AC13" si="5">AA7*AB7</f>
        <v>12</v>
      </c>
      <c r="AD7" s="104" t="str">
        <f t="shared" ref="AD7:AD13" si="6">IF(AND(AC7&gt;=24,AC7&lt;=40),"Muy Alto",IF(AND(20&gt;=AC7,10&lt;=AC7),"Alto",IF(AND(8&gt;=AC7,6&lt;=AC7),"Medio",IF(AC7&lt;=4,"Bajo","-"))))</f>
        <v>Alto</v>
      </c>
      <c r="AE7" s="104">
        <v>10</v>
      </c>
      <c r="AF7" s="104">
        <f>AC7*AE7</f>
        <v>120</v>
      </c>
      <c r="AG7" s="104" t="str">
        <f t="shared" ref="AG7:AG13" si="7">IF(AND(AF7&gt;=600,AF7&lt;=4000),"I",IF(AND(500&gt;=AF7,150&lt;=AF7),"II",IF(AND(120&gt;=AF7,40&lt;=AF7),"III",IF(AF7&lt;=20,"IV","-"))))</f>
        <v>III</v>
      </c>
      <c r="AH7" s="118" t="str">
        <f t="shared" ref="AH7:AH13" si="8">IF(AF7&gt;=360,"No Aceptable","Aceptable")</f>
        <v>Aceptable</v>
      </c>
      <c r="AI7" s="164" t="s">
        <v>492</v>
      </c>
    </row>
    <row r="8" spans="3:35" s="107" customFormat="1" ht="287.25" customHeight="1" x14ac:dyDescent="0.25">
      <c r="C8" s="186"/>
      <c r="D8" s="186"/>
      <c r="E8" s="184"/>
      <c r="F8" s="145" t="s">
        <v>139</v>
      </c>
      <c r="G8" s="218" t="s">
        <v>110</v>
      </c>
      <c r="H8" s="218" t="s">
        <v>536</v>
      </c>
      <c r="I8" s="218" t="s">
        <v>537</v>
      </c>
      <c r="J8" s="218" t="s">
        <v>457</v>
      </c>
      <c r="K8" s="218" t="s">
        <v>27</v>
      </c>
      <c r="L8" s="218" t="s">
        <v>538</v>
      </c>
      <c r="M8" s="219">
        <v>2</v>
      </c>
      <c r="N8" s="219">
        <v>1</v>
      </c>
      <c r="O8" s="219">
        <f>M8*N8</f>
        <v>2</v>
      </c>
      <c r="P8" s="219" t="str">
        <f>IF(AND(O8&gt;=24,O8&lt;=40),"Muy Alto",IF(AND(20&gt;=O8,10&lt;=O8),"Alto",IF(AND(8&gt;=O8,6&lt;=O8),"Medio",IF(O8&lt;=4,"Bajo","-"))))</f>
        <v>Bajo</v>
      </c>
      <c r="Q8" s="219">
        <v>10</v>
      </c>
      <c r="R8" s="219">
        <f t="shared" si="2"/>
        <v>20</v>
      </c>
      <c r="S8" s="219" t="str">
        <f t="shared" si="3"/>
        <v>IV</v>
      </c>
      <c r="T8" s="220" t="str">
        <f t="shared" si="4"/>
        <v>Aceptable</v>
      </c>
      <c r="U8" s="218">
        <v>4</v>
      </c>
      <c r="V8" s="221" t="s">
        <v>150</v>
      </c>
      <c r="W8" s="221" t="s">
        <v>150</v>
      </c>
      <c r="X8" s="221" t="s">
        <v>150</v>
      </c>
      <c r="Y8" s="222" t="s">
        <v>494</v>
      </c>
      <c r="Z8" s="223" t="s">
        <v>495</v>
      </c>
      <c r="AA8" s="218">
        <v>6</v>
      </c>
      <c r="AB8" s="218">
        <v>2</v>
      </c>
      <c r="AC8" s="218">
        <f t="shared" ref="AC8" si="9">AA8*AB8</f>
        <v>12</v>
      </c>
      <c r="AD8" s="218" t="str">
        <f t="shared" ref="AD8" si="10">IF(AND(AC8&gt;=24,AC8&lt;=40),"Muy Alto",IF(AND(20&gt;=AC8,10&lt;=AC8),"Alto",IF(AND(8&gt;=AC8,6&lt;=AC8),"Medio",IF(AC8&lt;=4,"Bajo","-"))))</f>
        <v>Alto</v>
      </c>
      <c r="AE8" s="218">
        <v>10</v>
      </c>
      <c r="AF8" s="218">
        <f t="shared" ref="AF8" si="11">AC8*AE8</f>
        <v>120</v>
      </c>
      <c r="AG8" s="218" t="str">
        <f t="shared" ref="AG8" si="12">IF(AND(AF8&gt;=600,AF8&lt;=4000),"I",IF(AND(500&gt;=AF8,150&lt;=AF8),"II",IF(AND(120&gt;=AF8,40&lt;=AF8),"III",IF(AF8&lt;=20,"IV","-"))))</f>
        <v>III</v>
      </c>
      <c r="AH8" s="224" t="str">
        <f t="shared" ref="AH8" si="13">IF(AF8&gt;=360,"No Aceptable","Aceptable")</f>
        <v>Aceptable</v>
      </c>
      <c r="AI8" s="164"/>
    </row>
    <row r="9" spans="3:35" s="107" customFormat="1" ht="245.25" customHeight="1" x14ac:dyDescent="0.25">
      <c r="C9" s="186"/>
      <c r="D9" s="186"/>
      <c r="E9" s="184"/>
      <c r="F9" s="145" t="s">
        <v>29</v>
      </c>
      <c r="G9" s="104" t="s">
        <v>89</v>
      </c>
      <c r="H9" s="104" t="s">
        <v>454</v>
      </c>
      <c r="I9" s="104" t="s">
        <v>455</v>
      </c>
      <c r="J9" s="104" t="s">
        <v>27</v>
      </c>
      <c r="K9" s="104" t="s">
        <v>27</v>
      </c>
      <c r="L9" s="104" t="s">
        <v>493</v>
      </c>
      <c r="M9" s="35">
        <v>2</v>
      </c>
      <c r="N9" s="35">
        <v>4</v>
      </c>
      <c r="O9" s="35">
        <f>M9*N9</f>
        <v>8</v>
      </c>
      <c r="P9" s="35" t="str">
        <f>IF(AND(O9&gt;=24,O9&lt;=40),"Muy Alto",IF(AND(20&gt;=O9,10&lt;=O9),"Alto",IF(AND(8&gt;=O9,6&lt;=O9),"Medio",IF(O9&lt;=4,"Bajo","-"))))</f>
        <v>Medio</v>
      </c>
      <c r="Q9" s="35">
        <v>10</v>
      </c>
      <c r="R9" s="35">
        <f t="shared" ref="R9" si="14">O9*Q9</f>
        <v>80</v>
      </c>
      <c r="S9" s="35" t="str">
        <f t="shared" ref="S9" si="15">IF(AND(R9&gt;=600,R9&lt;=4000),"I",IF(AND(500&gt;=R9,150&lt;=R9),"II",IF(AND(120&gt;=R9,40&lt;=R9),"III",IF(R9&lt;=20,"IV","-"))))</f>
        <v>III</v>
      </c>
      <c r="T9" s="38" t="str">
        <f t="shared" ref="T9" si="16">IF(R9&gt;=360,"No Aceptable","Aceptable")</f>
        <v>Aceptable</v>
      </c>
      <c r="U9" s="104">
        <v>4</v>
      </c>
      <c r="V9" s="114" t="s">
        <v>150</v>
      </c>
      <c r="W9" s="114" t="s">
        <v>150</v>
      </c>
      <c r="X9" s="114" t="s">
        <v>150</v>
      </c>
      <c r="Y9" s="116" t="s">
        <v>494</v>
      </c>
      <c r="Z9" s="92" t="s">
        <v>495</v>
      </c>
      <c r="AA9" s="104">
        <v>6</v>
      </c>
      <c r="AB9" s="104">
        <v>2</v>
      </c>
      <c r="AC9" s="104">
        <f t="shared" si="5"/>
        <v>12</v>
      </c>
      <c r="AD9" s="104" t="str">
        <f t="shared" si="6"/>
        <v>Alto</v>
      </c>
      <c r="AE9" s="104">
        <v>10</v>
      </c>
      <c r="AF9" s="104">
        <f t="shared" ref="AF9:AF13" si="17">AC9*AE9</f>
        <v>120</v>
      </c>
      <c r="AG9" s="104" t="str">
        <f t="shared" si="7"/>
        <v>III</v>
      </c>
      <c r="AH9" s="118" t="str">
        <f t="shared" si="8"/>
        <v>Aceptable</v>
      </c>
      <c r="AI9" s="164"/>
    </row>
    <row r="10" spans="3:35" ht="177.75" customHeight="1" x14ac:dyDescent="0.25">
      <c r="C10" s="186"/>
      <c r="D10" s="186"/>
      <c r="E10" s="184"/>
      <c r="F10" s="145" t="s">
        <v>81</v>
      </c>
      <c r="G10" s="96" t="s">
        <v>65</v>
      </c>
      <c r="H10" s="96" t="s">
        <v>157</v>
      </c>
      <c r="I10" s="35" t="s">
        <v>158</v>
      </c>
      <c r="J10" s="34" t="s">
        <v>27</v>
      </c>
      <c r="K10" s="34" t="s">
        <v>27</v>
      </c>
      <c r="L10" s="104" t="s">
        <v>433</v>
      </c>
      <c r="M10" s="35">
        <v>2</v>
      </c>
      <c r="N10" s="35">
        <v>2</v>
      </c>
      <c r="O10" s="35">
        <f t="shared" ref="O10:O13" si="18">M10*N10</f>
        <v>4</v>
      </c>
      <c r="P10" s="35" t="str">
        <f t="shared" ref="P10:P13" si="19">IF(AND(O10&gt;=24,O10&lt;=40),"Muy Alto",IF(AND(20&gt;=O10,10&lt;=O10),"Alto",IF(AND(8&gt;=O10,6&lt;=O10),"Medio",IF(O10&lt;=4,"Bajo","-"))))</f>
        <v>Bajo</v>
      </c>
      <c r="Q10" s="35">
        <v>25</v>
      </c>
      <c r="R10" s="35">
        <f t="shared" ref="R10:R13" si="20">O10*Q10</f>
        <v>100</v>
      </c>
      <c r="S10" s="35" t="str">
        <f t="shared" ref="S10:S13" si="21">IF(AND(R10&gt;=600,R10&lt;=4000),"I",IF(AND(500&gt;=R10,150&lt;=R10),"II",IF(AND(120&gt;=R10,40&lt;=R10),"III",IF(R10&lt;=20,"IV","-"))))</f>
        <v>III</v>
      </c>
      <c r="T10" s="38" t="str">
        <f t="shared" ref="T10:T13" si="22">IF(R10&gt;=360,"No Aceptable","Aceptable")</f>
        <v>Aceptable</v>
      </c>
      <c r="U10" s="35">
        <v>4</v>
      </c>
      <c r="V10" s="37" t="s">
        <v>150</v>
      </c>
      <c r="W10" s="37" t="s">
        <v>150</v>
      </c>
      <c r="X10" s="37" t="s">
        <v>150</v>
      </c>
      <c r="Y10" s="51" t="s">
        <v>497</v>
      </c>
      <c r="Z10" s="37"/>
      <c r="AA10" s="35">
        <v>6</v>
      </c>
      <c r="AB10" s="35">
        <v>2</v>
      </c>
      <c r="AC10" s="35">
        <f t="shared" si="5"/>
        <v>12</v>
      </c>
      <c r="AD10" s="35" t="str">
        <f t="shared" si="6"/>
        <v>Alto</v>
      </c>
      <c r="AE10" s="35">
        <v>10</v>
      </c>
      <c r="AF10" s="35">
        <f t="shared" si="17"/>
        <v>120</v>
      </c>
      <c r="AG10" s="35" t="str">
        <f t="shared" si="7"/>
        <v>III</v>
      </c>
      <c r="AH10" s="38" t="str">
        <f t="shared" si="8"/>
        <v>Aceptable</v>
      </c>
      <c r="AI10" s="88" t="s">
        <v>338</v>
      </c>
    </row>
    <row r="11" spans="3:35" ht="201" customHeight="1" x14ac:dyDescent="0.25">
      <c r="C11" s="186"/>
      <c r="D11" s="186"/>
      <c r="E11" s="184"/>
      <c r="F11" s="57" t="s">
        <v>396</v>
      </c>
      <c r="G11" s="115" t="s">
        <v>71</v>
      </c>
      <c r="H11" s="119" t="s">
        <v>459</v>
      </c>
      <c r="I11" s="104" t="s">
        <v>452</v>
      </c>
      <c r="J11" s="34" t="s">
        <v>27</v>
      </c>
      <c r="K11" s="34" t="s">
        <v>27</v>
      </c>
      <c r="L11" s="104" t="s">
        <v>498</v>
      </c>
      <c r="M11" s="86">
        <v>6</v>
      </c>
      <c r="N11" s="86">
        <v>2</v>
      </c>
      <c r="O11" s="86">
        <f t="shared" si="18"/>
        <v>12</v>
      </c>
      <c r="P11" s="86" t="str">
        <f t="shared" si="19"/>
        <v>Alto</v>
      </c>
      <c r="Q11" s="86">
        <v>10</v>
      </c>
      <c r="R11" s="86">
        <f t="shared" si="20"/>
        <v>120</v>
      </c>
      <c r="S11" s="86" t="str">
        <f t="shared" si="21"/>
        <v>III</v>
      </c>
      <c r="T11" s="101" t="str">
        <f t="shared" si="22"/>
        <v>Aceptable</v>
      </c>
      <c r="U11" s="104">
        <v>4</v>
      </c>
      <c r="V11" s="114" t="s">
        <v>150</v>
      </c>
      <c r="W11" s="114" t="s">
        <v>150</v>
      </c>
      <c r="X11" s="114" t="s">
        <v>150</v>
      </c>
      <c r="Y11" s="120" t="s">
        <v>496</v>
      </c>
      <c r="Z11" s="92"/>
      <c r="AA11" s="104">
        <v>6</v>
      </c>
      <c r="AB11" s="104">
        <v>2</v>
      </c>
      <c r="AC11" s="104">
        <f t="shared" ref="AC11" si="23">AA11*AB11</f>
        <v>12</v>
      </c>
      <c r="AD11" s="104" t="str">
        <f t="shared" ref="AD11" si="24">IF(AND(AC11&gt;=24,AC11&lt;=40),"Muy Alto",IF(AND(20&gt;=AC11,10&lt;=AC11),"Alto",IF(AND(8&gt;=AC11,6&lt;=AC11),"Medio",IF(AC11&lt;=4,"Bajo","-"))))</f>
        <v>Alto</v>
      </c>
      <c r="AE11" s="104">
        <v>10</v>
      </c>
      <c r="AF11" s="104">
        <f>AC11*AE11</f>
        <v>120</v>
      </c>
      <c r="AG11" s="104" t="str">
        <f t="shared" ref="AG11" si="25">IF(AND(AF11&gt;=600,AF11&lt;=4000),"I",IF(AND(500&gt;=AF11,150&lt;=AF11),"II",IF(AND(120&gt;=AF11,40&lt;=AF11),"III",IF(AF11&lt;=20,"IV","-"))))</f>
        <v>III</v>
      </c>
      <c r="AH11" s="118" t="str">
        <f t="shared" ref="AH11" si="26">IF(AF11&gt;=360,"No Aceptable","Aceptable")</f>
        <v>Aceptable</v>
      </c>
      <c r="AI11" s="96" t="s">
        <v>338</v>
      </c>
    </row>
    <row r="12" spans="3:35" s="107" customFormat="1" ht="157.5" customHeight="1" x14ac:dyDescent="0.25">
      <c r="C12" s="186"/>
      <c r="D12" s="186"/>
      <c r="E12" s="184"/>
      <c r="F12" s="98" t="s">
        <v>396</v>
      </c>
      <c r="G12" s="104" t="s">
        <v>67</v>
      </c>
      <c r="H12" s="104" t="s">
        <v>456</v>
      </c>
      <c r="I12" s="120" t="s">
        <v>212</v>
      </c>
      <c r="J12" s="104" t="s">
        <v>457</v>
      </c>
      <c r="K12" s="104" t="s">
        <v>27</v>
      </c>
      <c r="L12" s="104" t="s">
        <v>213</v>
      </c>
      <c r="M12" s="104">
        <v>2</v>
      </c>
      <c r="N12" s="104">
        <v>1</v>
      </c>
      <c r="O12" s="104">
        <f t="shared" si="18"/>
        <v>2</v>
      </c>
      <c r="P12" s="104" t="str">
        <f t="shared" si="19"/>
        <v>Bajo</v>
      </c>
      <c r="Q12" s="104">
        <v>60</v>
      </c>
      <c r="R12" s="104">
        <f t="shared" si="20"/>
        <v>120</v>
      </c>
      <c r="S12" s="104" t="str">
        <f t="shared" si="21"/>
        <v>III</v>
      </c>
      <c r="T12" s="118" t="str">
        <f t="shared" si="22"/>
        <v>Aceptable</v>
      </c>
      <c r="U12" s="104">
        <v>4</v>
      </c>
      <c r="V12" s="114" t="s">
        <v>150</v>
      </c>
      <c r="W12" s="114" t="s">
        <v>150</v>
      </c>
      <c r="X12" s="114" t="s">
        <v>150</v>
      </c>
      <c r="Y12" s="116" t="s">
        <v>458</v>
      </c>
      <c r="Z12" s="92"/>
      <c r="AA12" s="104">
        <v>2</v>
      </c>
      <c r="AB12" s="104">
        <v>1</v>
      </c>
      <c r="AC12" s="104">
        <f t="shared" si="5"/>
        <v>2</v>
      </c>
      <c r="AD12" s="104" t="str">
        <f t="shared" si="6"/>
        <v>Bajo</v>
      </c>
      <c r="AE12" s="104">
        <v>25</v>
      </c>
      <c r="AF12" s="104">
        <f t="shared" si="17"/>
        <v>50</v>
      </c>
      <c r="AG12" s="104" t="str">
        <f t="shared" si="7"/>
        <v>III</v>
      </c>
      <c r="AH12" s="118" t="str">
        <f t="shared" si="8"/>
        <v>Aceptable</v>
      </c>
      <c r="AI12" s="96" t="s">
        <v>338</v>
      </c>
    </row>
    <row r="13" spans="3:35" ht="145.5" customHeight="1" x14ac:dyDescent="0.25">
      <c r="C13" s="186"/>
      <c r="D13" s="186"/>
      <c r="E13" s="91" t="s">
        <v>354</v>
      </c>
      <c r="F13" s="57" t="s">
        <v>29</v>
      </c>
      <c r="G13" s="96" t="s">
        <v>94</v>
      </c>
      <c r="H13" s="98" t="s">
        <v>393</v>
      </c>
      <c r="I13" s="57" t="s">
        <v>355</v>
      </c>
      <c r="J13" s="57" t="s">
        <v>27</v>
      </c>
      <c r="K13" s="57" t="s">
        <v>27</v>
      </c>
      <c r="L13" s="98" t="s">
        <v>490</v>
      </c>
      <c r="M13" s="86">
        <v>6</v>
      </c>
      <c r="N13" s="86">
        <v>2</v>
      </c>
      <c r="O13" s="86">
        <f t="shared" si="18"/>
        <v>12</v>
      </c>
      <c r="P13" s="86" t="str">
        <f t="shared" si="19"/>
        <v>Alto</v>
      </c>
      <c r="Q13" s="86">
        <v>10</v>
      </c>
      <c r="R13" s="86">
        <f t="shared" si="20"/>
        <v>120</v>
      </c>
      <c r="S13" s="86" t="str">
        <f t="shared" si="21"/>
        <v>III</v>
      </c>
      <c r="T13" s="101" t="str">
        <f t="shared" si="22"/>
        <v>Aceptable</v>
      </c>
      <c r="U13" s="80">
        <v>48</v>
      </c>
      <c r="V13" s="75" t="s">
        <v>79</v>
      </c>
      <c r="W13" s="75" t="s">
        <v>79</v>
      </c>
      <c r="X13" s="114" t="s">
        <v>435</v>
      </c>
      <c r="Y13" s="116" t="s">
        <v>489</v>
      </c>
      <c r="Z13" s="117" t="s">
        <v>436</v>
      </c>
      <c r="AA13" s="86">
        <v>2</v>
      </c>
      <c r="AB13" s="86">
        <f t="shared" ref="AB13" si="27">N13</f>
        <v>2</v>
      </c>
      <c r="AC13" s="86">
        <f t="shared" si="5"/>
        <v>4</v>
      </c>
      <c r="AD13" s="86" t="str">
        <f t="shared" si="6"/>
        <v>Bajo</v>
      </c>
      <c r="AE13" s="86">
        <v>10</v>
      </c>
      <c r="AF13" s="86">
        <f t="shared" si="17"/>
        <v>40</v>
      </c>
      <c r="AG13" s="57" t="str">
        <f t="shared" si="7"/>
        <v>III</v>
      </c>
      <c r="AH13" s="105" t="str">
        <f t="shared" si="8"/>
        <v>Aceptable</v>
      </c>
      <c r="AI13" s="88" t="s">
        <v>338</v>
      </c>
    </row>
  </sheetData>
  <sheetProtection selectLockedCells="1" selectUnlockedCells="1"/>
  <mergeCells count="19">
    <mergeCell ref="V5:Z5"/>
    <mergeCell ref="AA5:AG5"/>
    <mergeCell ref="AI5:AI6"/>
    <mergeCell ref="C7:C13"/>
    <mergeCell ref="D7:D13"/>
    <mergeCell ref="E7:E12"/>
    <mergeCell ref="AI7:AI9"/>
    <mergeCell ref="C2:E4"/>
    <mergeCell ref="F2:AH4"/>
    <mergeCell ref="AI2:AI4"/>
    <mergeCell ref="C5:C6"/>
    <mergeCell ref="D5:D6"/>
    <mergeCell ref="E5:E6"/>
    <mergeCell ref="F5:F6"/>
    <mergeCell ref="G5:H5"/>
    <mergeCell ref="I5:I6"/>
    <mergeCell ref="J5:L5"/>
    <mergeCell ref="M5:S5"/>
    <mergeCell ref="T5:T6"/>
  </mergeCells>
  <conditionalFormatting sqref="AG5 S5 S9:S10 S12 AG7 AG9:AG13">
    <cfRule type="containsText" dxfId="79" priority="17" operator="containsText" text="IV">
      <formula>NOT(ISERROR(SEARCH("IV",S5)))</formula>
    </cfRule>
    <cfRule type="containsText" dxfId="78" priority="18" operator="containsText" text="III">
      <formula>NOT(ISERROR(SEARCH("III",S5)))</formula>
    </cfRule>
    <cfRule type="containsText" dxfId="77" priority="19" operator="containsText" text="II">
      <formula>NOT(ISERROR(SEARCH("II",S5)))</formula>
    </cfRule>
    <cfRule type="containsText" dxfId="76" priority="20" operator="containsText" text="I">
      <formula>NOT(ISERROR(SEARCH("I",S5)))</formula>
    </cfRule>
  </conditionalFormatting>
  <conditionalFormatting sqref="S13">
    <cfRule type="containsText" dxfId="75" priority="13" operator="containsText" text="IV">
      <formula>NOT(ISERROR(SEARCH("IV",S13)))</formula>
    </cfRule>
    <cfRule type="containsText" dxfId="74" priority="14" operator="containsText" text="III">
      <formula>NOT(ISERROR(SEARCH("III",S13)))</formula>
    </cfRule>
    <cfRule type="containsText" dxfId="73" priority="15" operator="containsText" text="II">
      <formula>NOT(ISERROR(SEARCH("II",S13)))</formula>
    </cfRule>
    <cfRule type="containsText" dxfId="72" priority="16" operator="containsText" text="I">
      <formula>NOT(ISERROR(SEARCH("I",S13)))</formula>
    </cfRule>
  </conditionalFormatting>
  <conditionalFormatting sqref="S7">
    <cfRule type="containsText" dxfId="71" priority="9" operator="containsText" text="IV">
      <formula>NOT(ISERROR(SEARCH("IV",S7)))</formula>
    </cfRule>
    <cfRule type="containsText" dxfId="70" priority="10" operator="containsText" text="III">
      <formula>NOT(ISERROR(SEARCH("III",S7)))</formula>
    </cfRule>
    <cfRule type="containsText" dxfId="69" priority="11" operator="containsText" text="II">
      <formula>NOT(ISERROR(SEARCH("II",S7)))</formula>
    </cfRule>
    <cfRule type="containsText" dxfId="68" priority="12" operator="containsText" text="I">
      <formula>NOT(ISERROR(SEARCH("I",S7)))</formula>
    </cfRule>
  </conditionalFormatting>
  <conditionalFormatting sqref="S11">
    <cfRule type="containsText" dxfId="67" priority="5" operator="containsText" text="IV">
      <formula>NOT(ISERROR(SEARCH("IV",S11)))</formula>
    </cfRule>
    <cfRule type="containsText" dxfId="66" priority="6" operator="containsText" text="III">
      <formula>NOT(ISERROR(SEARCH("III",S11)))</formula>
    </cfRule>
    <cfRule type="containsText" dxfId="65" priority="7" operator="containsText" text="II">
      <formula>NOT(ISERROR(SEARCH("II",S11)))</formula>
    </cfRule>
    <cfRule type="containsText" dxfId="64" priority="8" operator="containsText" text="I">
      <formula>NOT(ISERROR(SEARCH("I",S11)))</formula>
    </cfRule>
  </conditionalFormatting>
  <conditionalFormatting sqref="S8 AG8">
    <cfRule type="containsText" dxfId="63" priority="1" operator="containsText" text="IV">
      <formula>NOT(ISERROR(SEARCH("IV",S8)))</formula>
    </cfRule>
    <cfRule type="containsText" dxfId="62" priority="2" operator="containsText" text="III">
      <formula>NOT(ISERROR(SEARCH("III",S8)))</formula>
    </cfRule>
    <cfRule type="containsText" dxfId="61" priority="3" operator="containsText" text="II">
      <formula>NOT(ISERROR(SEARCH("II",S8)))</formula>
    </cfRule>
    <cfRule type="containsText" dxfId="60" priority="4" operator="containsText" text="I">
      <formula>NOT(ISERROR(SEARCH("I",S8)))</formula>
    </cfRule>
  </conditionalFormatting>
  <dataValidations count="7">
    <dataValidation type="list" allowBlank="1" showInputMessage="1" showErrorMessage="1" sqref="AA14:AA1048576 M1 M5:M6 AA5:AA6 M14:M1048576" xr:uid="{BF2047F6-DE7E-4CEC-B9C2-C2157C5233D0}">
      <formula1>$D$4:$D$7</formula1>
    </dataValidation>
    <dataValidation type="list" allowBlank="1" showInputMessage="1" showErrorMessage="1" sqref="AC1 AC5:AC6 AC14:AC1048576" xr:uid="{5E846A01-EA40-42EF-A1C4-4E5E473EA46A}">
      <formula1>$D$3:$D$5</formula1>
    </dataValidation>
    <dataValidation type="list" allowBlank="1" showInputMessage="1" showErrorMessage="1" sqref="AG1 AG5:AG6 AG13:AG1048576 N14:N1048576 AB5:AB6 N1 N5:N6 AB14:AB1048576" xr:uid="{BC1AAA66-5935-41C9-A3D5-7E25C3084F55}">
      <formula1>#REF!</formula1>
    </dataValidation>
    <dataValidation type="list" allowBlank="1" showInputMessage="1" showErrorMessage="1" sqref="Q1 AE14:AE1048576 AE5:AE6 Q5:Q6 Q14:Q1048576" xr:uid="{04E5CEA4-C991-4DC6-BFB1-61C7CEF44B32}">
      <formula1>$D$14:$D$17</formula1>
    </dataValidation>
    <dataValidation type="list" allowBlank="1" showInputMessage="1" showErrorMessage="1" sqref="AA7:AA12" xr:uid="{CEA3FFEE-DFAF-4AC2-930E-18081122A0CE}">
      <formula1>$B$4:$B$6</formula1>
    </dataValidation>
    <dataValidation type="list" allowBlank="1" showInputMessage="1" showErrorMessage="1" sqref="AB7:AB12" xr:uid="{924252B5-4E96-4860-8011-F5553EE5F551}">
      <formula1>$B$12:$B$12</formula1>
    </dataValidation>
    <dataValidation type="list" allowBlank="1" showInputMessage="1" showErrorMessage="1" sqref="AE7:AE12" xr:uid="{10EF35AA-89B1-4BB5-A79F-FE56567E5C9A}">
      <formula1>$B$15:$B$18</formula1>
    </dataValidation>
  </dataValidations>
  <printOptions horizontalCentered="1"/>
  <pageMargins left="0.19685039370078741" right="0" top="0" bottom="0" header="0" footer="0"/>
  <pageSetup paperSize="5" scale="38"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3B082A7-691F-4D1A-964F-68463C724B9B}">
          <x14:formula1>
            <xm:f>CAMBIOS!$B$5:$B$8</xm:f>
          </x14:formula1>
          <xm:sqref>AA1 AA13 M7:M13</xm:sqref>
        </x14:dataValidation>
        <x14:dataValidation type="list" allowBlank="1" showInputMessage="1" showErrorMessage="1" xr:uid="{04A372D7-C953-4C61-97EC-1CAE9D744DE2}">
          <x14:formula1>
            <xm:f>CAMBIOS!$B$12:$B$15</xm:f>
          </x14:formula1>
          <xm:sqref>AB1 AB13 N7:N13</xm:sqref>
        </x14:dataValidation>
        <x14:dataValidation type="list" allowBlank="1" showInputMessage="1" showErrorMessage="1" xr:uid="{22E0F11D-9AF4-44E7-AC1F-7E7A3E0DCECD}">
          <x14:formula1>
            <xm:f>CAMBIOS!$B$19:$B$22</xm:f>
          </x14:formula1>
          <xm:sqref>AE1 AE13 Q7:Q13</xm:sqref>
        </x14:dataValidation>
        <x14:dataValidation type="list" allowBlank="1" showInputMessage="1" showErrorMessage="1" xr:uid="{C5105DE8-5451-4EAE-9354-119EE1A947F4}">
          <x14:formula1>
            <xm:f>CAMBIOS!$D$5:$D$58</xm:f>
          </x14:formula1>
          <xm:sqref>G5:G1048576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C2:AI14"/>
  <sheetViews>
    <sheetView view="pageBreakPreview" topLeftCell="F12" zoomScale="55" zoomScaleNormal="55" zoomScaleSheetLayoutView="55" zoomScalePageLayoutView="80" workbookViewId="0">
      <selection activeCell="F16" sqref="F16"/>
    </sheetView>
  </sheetViews>
  <sheetFormatPr baseColWidth="10" defaultColWidth="10.85546875" defaultRowHeight="16.5" x14ac:dyDescent="0.25"/>
  <cols>
    <col min="1" max="1" width="10.85546875" style="40"/>
    <col min="2" max="2" width="3.7109375" style="40" customWidth="1"/>
    <col min="3" max="4" width="9.85546875" style="40" customWidth="1"/>
    <col min="5" max="5" width="13.85546875" style="40" customWidth="1"/>
    <col min="6" max="6" width="9" style="40" customWidth="1"/>
    <col min="7" max="7" width="25.7109375" style="50" customWidth="1"/>
    <col min="8" max="8" width="25.7109375" style="40" customWidth="1"/>
    <col min="9" max="9" width="19.140625" style="40" customWidth="1"/>
    <col min="10" max="11" width="18.42578125" style="40" customWidth="1"/>
    <col min="12" max="12" width="21.85546875" style="40" customWidth="1"/>
    <col min="13" max="16" width="10.85546875" style="40"/>
    <col min="17" max="18" width="8.7109375" style="40" customWidth="1"/>
    <col min="19" max="19" width="10.85546875" style="40"/>
    <col min="20" max="20" width="12.85546875" style="40" customWidth="1"/>
    <col min="21" max="21" width="16.28515625" style="40" customWidth="1"/>
    <col min="22" max="23" width="8.85546875" style="40" customWidth="1"/>
    <col min="24" max="24" width="11.28515625" style="40" customWidth="1"/>
    <col min="25" max="25" width="30.85546875" style="40" customWidth="1"/>
    <col min="26" max="26" width="10.42578125" style="40" customWidth="1"/>
    <col min="27" max="34" width="10.85546875" style="40"/>
    <col min="35" max="35" width="24.140625" style="40" customWidth="1"/>
    <col min="36" max="36" width="3" style="40" customWidth="1"/>
    <col min="37" max="16384" width="10.85546875" style="40"/>
  </cols>
  <sheetData>
    <row r="2" spans="3:35" ht="30" customHeight="1" x14ac:dyDescent="0.25">
      <c r="C2" s="187"/>
      <c r="D2" s="187"/>
      <c r="E2" s="187"/>
      <c r="F2" s="148" t="s">
        <v>44</v>
      </c>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9"/>
      <c r="AH2" s="149"/>
      <c r="AI2" s="149"/>
    </row>
    <row r="3" spans="3:35" ht="30" customHeight="1" x14ac:dyDescent="0.25">
      <c r="C3" s="187"/>
      <c r="D3" s="187"/>
      <c r="E3" s="187"/>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9"/>
      <c r="AH3" s="149"/>
      <c r="AI3" s="149"/>
    </row>
    <row r="4" spans="3:35" ht="30" customHeight="1" x14ac:dyDescent="0.25">
      <c r="C4" s="187"/>
      <c r="D4" s="187"/>
      <c r="E4" s="187"/>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9"/>
      <c r="AH4" s="149"/>
      <c r="AI4" s="149"/>
    </row>
    <row r="5" spans="3:35" ht="46.5" customHeight="1" x14ac:dyDescent="0.25">
      <c r="C5" s="151" t="s">
        <v>77</v>
      </c>
      <c r="D5" s="151" t="s">
        <v>21</v>
      </c>
      <c r="E5" s="151" t="s">
        <v>22</v>
      </c>
      <c r="F5" s="151" t="s">
        <v>112</v>
      </c>
      <c r="G5" s="153" t="s">
        <v>23</v>
      </c>
      <c r="H5" s="153"/>
      <c r="I5" s="154" t="s">
        <v>26</v>
      </c>
      <c r="J5" s="153" t="s">
        <v>24</v>
      </c>
      <c r="K5" s="153"/>
      <c r="L5" s="153"/>
      <c r="M5" s="153" t="s">
        <v>25</v>
      </c>
      <c r="N5" s="153"/>
      <c r="O5" s="153"/>
      <c r="P5" s="153"/>
      <c r="Q5" s="153"/>
      <c r="R5" s="153"/>
      <c r="S5" s="153"/>
      <c r="T5" s="154" t="s">
        <v>11</v>
      </c>
      <c r="U5" s="41" t="s">
        <v>13</v>
      </c>
      <c r="V5" s="155" t="s">
        <v>15</v>
      </c>
      <c r="W5" s="155"/>
      <c r="X5" s="155"/>
      <c r="Y5" s="155"/>
      <c r="Z5" s="155"/>
      <c r="AA5" s="153" t="s">
        <v>42</v>
      </c>
      <c r="AB5" s="153"/>
      <c r="AC5" s="153"/>
      <c r="AD5" s="153"/>
      <c r="AE5" s="153"/>
      <c r="AF5" s="153"/>
      <c r="AG5" s="153"/>
      <c r="AH5" s="42" t="s">
        <v>11</v>
      </c>
      <c r="AI5" s="156" t="s">
        <v>43</v>
      </c>
    </row>
    <row r="6" spans="3:35" ht="86.25" x14ac:dyDescent="0.25">
      <c r="C6" s="151"/>
      <c r="D6" s="151"/>
      <c r="E6" s="151"/>
      <c r="F6" s="151"/>
      <c r="G6" s="43" t="s">
        <v>1</v>
      </c>
      <c r="H6" s="42" t="s">
        <v>0</v>
      </c>
      <c r="I6" s="154"/>
      <c r="J6" s="44" t="s">
        <v>2</v>
      </c>
      <c r="K6" s="44" t="s">
        <v>3</v>
      </c>
      <c r="L6" s="44" t="s">
        <v>4</v>
      </c>
      <c r="M6" s="45" t="s">
        <v>5</v>
      </c>
      <c r="N6" s="45" t="s">
        <v>6</v>
      </c>
      <c r="O6" s="44" t="s">
        <v>28</v>
      </c>
      <c r="P6" s="44" t="s">
        <v>7</v>
      </c>
      <c r="Q6" s="44" t="s">
        <v>8</v>
      </c>
      <c r="R6" s="44" t="s">
        <v>9</v>
      </c>
      <c r="S6" s="44" t="s">
        <v>10</v>
      </c>
      <c r="T6" s="154"/>
      <c r="U6" s="46" t="s">
        <v>14</v>
      </c>
      <c r="V6" s="47" t="s">
        <v>16</v>
      </c>
      <c r="W6" s="47" t="s">
        <v>17</v>
      </c>
      <c r="X6" s="47" t="s">
        <v>18</v>
      </c>
      <c r="Y6" s="47" t="s">
        <v>19</v>
      </c>
      <c r="Z6" s="48" t="s">
        <v>20</v>
      </c>
      <c r="AA6" s="45" t="s">
        <v>5</v>
      </c>
      <c r="AB6" s="44" t="s">
        <v>6</v>
      </c>
      <c r="AC6" s="44" t="s">
        <v>28</v>
      </c>
      <c r="AD6" s="44" t="s">
        <v>7</v>
      </c>
      <c r="AE6" s="44" t="s">
        <v>8</v>
      </c>
      <c r="AF6" s="44" t="s">
        <v>9</v>
      </c>
      <c r="AG6" s="44" t="s">
        <v>10</v>
      </c>
      <c r="AH6" s="44" t="s">
        <v>12</v>
      </c>
      <c r="AI6" s="156"/>
    </row>
    <row r="7" spans="3:35" ht="108" customHeight="1" x14ac:dyDescent="0.25">
      <c r="C7" s="191" t="s">
        <v>445</v>
      </c>
      <c r="D7" s="188" t="s">
        <v>444</v>
      </c>
      <c r="E7" s="189" t="s">
        <v>446</v>
      </c>
      <c r="F7" s="161" t="s">
        <v>139</v>
      </c>
      <c r="G7" s="33" t="s">
        <v>101</v>
      </c>
      <c r="H7" s="35" t="s">
        <v>197</v>
      </c>
      <c r="I7" s="35" t="s">
        <v>134</v>
      </c>
      <c r="J7" s="35" t="s">
        <v>135</v>
      </c>
      <c r="K7" s="35" t="s">
        <v>137</v>
      </c>
      <c r="L7" s="35" t="s">
        <v>136</v>
      </c>
      <c r="M7" s="35">
        <v>2</v>
      </c>
      <c r="N7" s="35">
        <v>2</v>
      </c>
      <c r="O7" s="35">
        <f t="shared" ref="O7:O11" si="0">M7*N7</f>
        <v>4</v>
      </c>
      <c r="P7" s="35" t="str">
        <f t="shared" ref="P7:P11" si="1">IF(AND(O7&gt;=24,O7&lt;=40),"Muy Alto",IF(AND(20&gt;=O7,10&lt;=O7),"Alto",IF(AND(8&gt;=O7,6&lt;=O7),"Medio",IF(O7&lt;=4,"Bajo","-"))))</f>
        <v>Bajo</v>
      </c>
      <c r="Q7" s="35">
        <v>25</v>
      </c>
      <c r="R7" s="35">
        <f t="shared" ref="R7:R11" si="2">O7*Q7</f>
        <v>100</v>
      </c>
      <c r="S7" s="35" t="str">
        <f t="shared" ref="S7:S11" si="3">IF(AND(R7&gt;=600,R7&lt;=4000),"I",IF(AND(500&gt;=R7,150&lt;=R7),"II",IF(AND(120&gt;=R7,40&lt;=R7),"III",IF(R7&lt;=20,"IV","-"))))</f>
        <v>III</v>
      </c>
      <c r="T7" s="38" t="str">
        <f t="shared" ref="T7:T11" si="4">IF(R7&gt;=360,"No Aceptable","Aceptable")</f>
        <v>Aceptable</v>
      </c>
      <c r="U7" s="168" t="s">
        <v>357</v>
      </c>
      <c r="V7" s="37" t="s">
        <v>79</v>
      </c>
      <c r="W7" s="37" t="s">
        <v>79</v>
      </c>
      <c r="X7" s="37" t="s">
        <v>79</v>
      </c>
      <c r="Y7" s="35" t="s">
        <v>265</v>
      </c>
      <c r="Z7" s="37" t="s">
        <v>79</v>
      </c>
      <c r="AA7" s="35">
        <v>2</v>
      </c>
      <c r="AB7" s="35">
        <f t="shared" ref="AB7:AB10" si="5">N7</f>
        <v>2</v>
      </c>
      <c r="AC7" s="35">
        <f t="shared" ref="AC7:AC11" si="6">AA7*AB7</f>
        <v>4</v>
      </c>
      <c r="AD7" s="35" t="str">
        <f t="shared" ref="AD7:AD11" si="7">IF(AND(AC7&gt;=24,AC7&lt;=40),"Muy Alto",IF(AND(20&gt;=AC7,10&lt;=AC7),"Alto",IF(AND(8&gt;=AC7,6&lt;=AC7),"Medio",IF(AC7&lt;=4,"Bajo","-"))))</f>
        <v>Bajo</v>
      </c>
      <c r="AE7" s="35">
        <v>10</v>
      </c>
      <c r="AF7" s="35">
        <f t="shared" ref="AF7:AF11" si="8">AC7*AE7</f>
        <v>40</v>
      </c>
      <c r="AG7" s="35" t="str">
        <f t="shared" ref="AG7:AG11" si="9">IF(AND(AF7&gt;=600,AF7&lt;=4000),"I",IF(AND(500&gt;=AF7,150&lt;=AF7),"II",IF(AND(120&gt;=AF7,40&lt;=AF7),"III",IF(AF7&lt;=20,"IV","-"))))</f>
        <v>III</v>
      </c>
      <c r="AH7" s="38" t="str">
        <f t="shared" ref="AH7:AH11" si="10">IF(AF7&gt;=360,"No Aceptable","Aceptable")</f>
        <v>Aceptable</v>
      </c>
      <c r="AI7" s="35" t="s">
        <v>177</v>
      </c>
    </row>
    <row r="8" spans="3:35" ht="108" customHeight="1" x14ac:dyDescent="0.25">
      <c r="C8" s="192"/>
      <c r="D8" s="188"/>
      <c r="E8" s="189"/>
      <c r="F8" s="161"/>
      <c r="G8" s="33" t="s">
        <v>61</v>
      </c>
      <c r="H8" s="35" t="s">
        <v>131</v>
      </c>
      <c r="I8" s="35" t="s">
        <v>85</v>
      </c>
      <c r="J8" s="35" t="s">
        <v>132</v>
      </c>
      <c r="K8" s="35" t="s">
        <v>27</v>
      </c>
      <c r="L8" s="35" t="s">
        <v>27</v>
      </c>
      <c r="M8" s="35">
        <v>2</v>
      </c>
      <c r="N8" s="35">
        <v>1</v>
      </c>
      <c r="O8" s="35">
        <f t="shared" si="0"/>
        <v>2</v>
      </c>
      <c r="P8" s="35" t="str">
        <f t="shared" si="1"/>
        <v>Bajo</v>
      </c>
      <c r="Q8" s="35">
        <v>10</v>
      </c>
      <c r="R8" s="35">
        <f t="shared" si="2"/>
        <v>20</v>
      </c>
      <c r="S8" s="35" t="str">
        <f t="shared" si="3"/>
        <v>IV</v>
      </c>
      <c r="T8" s="38" t="str">
        <f t="shared" si="4"/>
        <v>Aceptable</v>
      </c>
      <c r="U8" s="190"/>
      <c r="V8" s="37" t="s">
        <v>79</v>
      </c>
      <c r="W8" s="37" t="s">
        <v>79</v>
      </c>
      <c r="X8" s="37" t="s">
        <v>79</v>
      </c>
      <c r="Y8" s="35" t="s">
        <v>142</v>
      </c>
      <c r="Z8" s="37" t="s">
        <v>79</v>
      </c>
      <c r="AA8" s="35">
        <v>2</v>
      </c>
      <c r="AB8" s="35">
        <f t="shared" si="5"/>
        <v>1</v>
      </c>
      <c r="AC8" s="35">
        <f t="shared" si="6"/>
        <v>2</v>
      </c>
      <c r="AD8" s="35" t="str">
        <f t="shared" si="7"/>
        <v>Bajo</v>
      </c>
      <c r="AE8" s="35">
        <v>10</v>
      </c>
      <c r="AF8" s="35">
        <f t="shared" si="8"/>
        <v>20</v>
      </c>
      <c r="AG8" s="35" t="str">
        <f t="shared" si="9"/>
        <v>IV</v>
      </c>
      <c r="AH8" s="38" t="str">
        <f t="shared" si="10"/>
        <v>Aceptable</v>
      </c>
      <c r="AI8" s="35" t="s">
        <v>80</v>
      </c>
    </row>
    <row r="9" spans="3:35" ht="108" customHeight="1" x14ac:dyDescent="0.25">
      <c r="C9" s="192"/>
      <c r="D9" s="188"/>
      <c r="E9" s="189"/>
      <c r="F9" s="161"/>
      <c r="G9" s="33" t="s">
        <v>63</v>
      </c>
      <c r="H9" s="35" t="s">
        <v>120</v>
      </c>
      <c r="I9" s="35" t="s">
        <v>121</v>
      </c>
      <c r="J9" s="35" t="s">
        <v>27</v>
      </c>
      <c r="K9" s="35" t="s">
        <v>27</v>
      </c>
      <c r="L9" s="35" t="s">
        <v>27</v>
      </c>
      <c r="M9" s="35">
        <v>2</v>
      </c>
      <c r="N9" s="35">
        <v>2</v>
      </c>
      <c r="O9" s="35">
        <f t="shared" si="0"/>
        <v>4</v>
      </c>
      <c r="P9" s="35" t="str">
        <f t="shared" si="1"/>
        <v>Bajo</v>
      </c>
      <c r="Q9" s="35">
        <v>10</v>
      </c>
      <c r="R9" s="35">
        <f t="shared" si="2"/>
        <v>40</v>
      </c>
      <c r="S9" s="35" t="str">
        <f t="shared" si="3"/>
        <v>III</v>
      </c>
      <c r="T9" s="38" t="str">
        <f t="shared" si="4"/>
        <v>Aceptable</v>
      </c>
      <c r="U9" s="190"/>
      <c r="V9" s="37" t="s">
        <v>79</v>
      </c>
      <c r="W9" s="37" t="s">
        <v>79</v>
      </c>
      <c r="X9" s="37" t="s">
        <v>79</v>
      </c>
      <c r="Y9" s="164" t="s">
        <v>138</v>
      </c>
      <c r="Z9" s="37" t="s">
        <v>79</v>
      </c>
      <c r="AA9" s="35">
        <v>2</v>
      </c>
      <c r="AB9" s="35">
        <f t="shared" si="5"/>
        <v>2</v>
      </c>
      <c r="AC9" s="35">
        <f t="shared" si="6"/>
        <v>4</v>
      </c>
      <c r="AD9" s="35" t="str">
        <f t="shared" si="7"/>
        <v>Bajo</v>
      </c>
      <c r="AE9" s="35">
        <v>10</v>
      </c>
      <c r="AF9" s="35">
        <f t="shared" si="8"/>
        <v>40</v>
      </c>
      <c r="AG9" s="35" t="str">
        <f t="shared" si="9"/>
        <v>III</v>
      </c>
      <c r="AH9" s="38" t="str">
        <f t="shared" si="10"/>
        <v>Aceptable</v>
      </c>
      <c r="AI9" s="35" t="s">
        <v>80</v>
      </c>
    </row>
    <row r="10" spans="3:35" ht="108" customHeight="1" x14ac:dyDescent="0.25">
      <c r="C10" s="192"/>
      <c r="D10" s="188"/>
      <c r="E10" s="189"/>
      <c r="F10" s="161"/>
      <c r="G10" s="33" t="s">
        <v>67</v>
      </c>
      <c r="H10" s="35" t="s">
        <v>125</v>
      </c>
      <c r="I10" s="35" t="s">
        <v>83</v>
      </c>
      <c r="J10" s="35" t="s">
        <v>27</v>
      </c>
      <c r="K10" s="35" t="s">
        <v>27</v>
      </c>
      <c r="L10" s="35" t="s">
        <v>141</v>
      </c>
      <c r="M10" s="35">
        <v>2</v>
      </c>
      <c r="N10" s="35">
        <v>1</v>
      </c>
      <c r="O10" s="35">
        <f t="shared" si="0"/>
        <v>2</v>
      </c>
      <c r="P10" s="35" t="str">
        <f t="shared" si="1"/>
        <v>Bajo</v>
      </c>
      <c r="Q10" s="35">
        <v>10</v>
      </c>
      <c r="R10" s="35">
        <f t="shared" si="2"/>
        <v>20</v>
      </c>
      <c r="S10" s="35" t="str">
        <f t="shared" si="3"/>
        <v>IV</v>
      </c>
      <c r="T10" s="38" t="str">
        <f t="shared" si="4"/>
        <v>Aceptable</v>
      </c>
      <c r="U10" s="190"/>
      <c r="V10" s="37" t="s">
        <v>79</v>
      </c>
      <c r="W10" s="37" t="s">
        <v>79</v>
      </c>
      <c r="X10" s="37" t="s">
        <v>79</v>
      </c>
      <c r="Y10" s="164"/>
      <c r="Z10" s="37" t="s">
        <v>79</v>
      </c>
      <c r="AA10" s="35">
        <v>2</v>
      </c>
      <c r="AB10" s="35">
        <f t="shared" si="5"/>
        <v>1</v>
      </c>
      <c r="AC10" s="35">
        <f t="shared" si="6"/>
        <v>2</v>
      </c>
      <c r="AD10" s="35" t="str">
        <f t="shared" si="7"/>
        <v>Bajo</v>
      </c>
      <c r="AE10" s="35">
        <v>10</v>
      </c>
      <c r="AF10" s="35">
        <f t="shared" si="8"/>
        <v>20</v>
      </c>
      <c r="AG10" s="35" t="str">
        <f t="shared" si="9"/>
        <v>IV</v>
      </c>
      <c r="AH10" s="38" t="str">
        <f t="shared" si="10"/>
        <v>Aceptable</v>
      </c>
      <c r="AI10" s="35" t="s">
        <v>80</v>
      </c>
    </row>
    <row r="11" spans="3:35" ht="108" customHeight="1" x14ac:dyDescent="0.25">
      <c r="C11" s="192"/>
      <c r="D11" s="188"/>
      <c r="E11" s="189"/>
      <c r="F11" s="161"/>
      <c r="G11" s="49" t="s">
        <v>72</v>
      </c>
      <c r="H11" s="35" t="s">
        <v>122</v>
      </c>
      <c r="I11" s="35" t="s">
        <v>111</v>
      </c>
      <c r="J11" s="35" t="s">
        <v>27</v>
      </c>
      <c r="K11" s="35" t="s">
        <v>123</v>
      </c>
      <c r="L11" s="35" t="s">
        <v>124</v>
      </c>
      <c r="M11" s="35">
        <v>2</v>
      </c>
      <c r="N11" s="35">
        <v>2</v>
      </c>
      <c r="O11" s="35">
        <f t="shared" si="0"/>
        <v>4</v>
      </c>
      <c r="P11" s="35" t="str">
        <f t="shared" si="1"/>
        <v>Bajo</v>
      </c>
      <c r="Q11" s="35">
        <v>25</v>
      </c>
      <c r="R11" s="35">
        <f t="shared" si="2"/>
        <v>100</v>
      </c>
      <c r="S11" s="35" t="str">
        <f t="shared" si="3"/>
        <v>III</v>
      </c>
      <c r="T11" s="38" t="str">
        <f t="shared" si="4"/>
        <v>Aceptable</v>
      </c>
      <c r="U11" s="169"/>
      <c r="V11" s="37" t="s">
        <v>79</v>
      </c>
      <c r="W11" s="37" t="s">
        <v>79</v>
      </c>
      <c r="X11" s="37" t="s">
        <v>79</v>
      </c>
      <c r="Y11" s="35" t="s">
        <v>178</v>
      </c>
      <c r="Z11" s="37" t="s">
        <v>79</v>
      </c>
      <c r="AA11" s="35">
        <v>2</v>
      </c>
      <c r="AB11" s="35">
        <v>2</v>
      </c>
      <c r="AC11" s="35">
        <f t="shared" si="6"/>
        <v>4</v>
      </c>
      <c r="AD11" s="35" t="str">
        <f t="shared" si="7"/>
        <v>Bajo</v>
      </c>
      <c r="AE11" s="35">
        <v>25</v>
      </c>
      <c r="AF11" s="35">
        <f t="shared" si="8"/>
        <v>100</v>
      </c>
      <c r="AG11" s="35" t="str">
        <f t="shared" si="9"/>
        <v>III</v>
      </c>
      <c r="AH11" s="38" t="str">
        <f t="shared" si="10"/>
        <v>Aceptable</v>
      </c>
      <c r="AI11" s="35" t="s">
        <v>177</v>
      </c>
    </row>
    <row r="12" spans="3:35" ht="181.5" customHeight="1" x14ac:dyDescent="0.25">
      <c r="C12" s="192"/>
      <c r="D12" s="195" t="s">
        <v>444</v>
      </c>
      <c r="E12" s="195" t="s">
        <v>290</v>
      </c>
      <c r="F12" s="159" t="s">
        <v>139</v>
      </c>
      <c r="G12" s="35" t="s">
        <v>45</v>
      </c>
      <c r="H12" s="35" t="s">
        <v>358</v>
      </c>
      <c r="I12" s="35" t="s">
        <v>281</v>
      </c>
      <c r="J12" s="35" t="s">
        <v>27</v>
      </c>
      <c r="K12" s="35" t="s">
        <v>27</v>
      </c>
      <c r="L12" s="104" t="s">
        <v>447</v>
      </c>
      <c r="M12" s="35">
        <v>6</v>
      </c>
      <c r="N12" s="35">
        <v>2</v>
      </c>
      <c r="O12" s="35">
        <f t="shared" ref="O12:O14" si="11">M12*N12</f>
        <v>12</v>
      </c>
      <c r="P12" s="35" t="str">
        <f t="shared" ref="P12:P14" si="12">IF(AND(O12&gt;=24,O12&lt;=40),"Muy Alto",IF(AND(20&gt;=O12,10&lt;=O12),"Alto",IF(AND(8&gt;=O12,6&lt;=O12),"Medio",IF(O12&lt;=4,"Bajo","-"))))</f>
        <v>Alto</v>
      </c>
      <c r="Q12" s="35">
        <v>25</v>
      </c>
      <c r="R12" s="35">
        <f t="shared" ref="R12:R14" si="13">O12*Q12</f>
        <v>300</v>
      </c>
      <c r="S12" s="36" t="str">
        <f t="shared" ref="S12:S14" si="14">IF(AND(R12&gt;=600,R12&lt;=4000),"I",IF(AND(500&gt;=R12,150&lt;=R12),"II",IF(AND(120&gt;=R12,40&lt;=R12),"III",IF(R12&lt;=20,"IV","-"))))</f>
        <v>II</v>
      </c>
      <c r="T12" s="38" t="str">
        <f t="shared" ref="T12:T14" si="15">IF(R12&gt;=360,"No Aceptable","Aceptable")</f>
        <v>Aceptable</v>
      </c>
      <c r="U12" s="35">
        <v>141</v>
      </c>
      <c r="V12" s="35" t="s">
        <v>79</v>
      </c>
      <c r="W12" s="35" t="s">
        <v>79</v>
      </c>
      <c r="X12" s="37" t="s">
        <v>283</v>
      </c>
      <c r="Y12" s="32" t="s">
        <v>284</v>
      </c>
      <c r="Z12" s="37" t="s">
        <v>285</v>
      </c>
      <c r="AA12" s="35">
        <v>2</v>
      </c>
      <c r="AB12" s="37">
        <v>2</v>
      </c>
      <c r="AC12" s="35">
        <f>AA12*AB12</f>
        <v>4</v>
      </c>
      <c r="AD12" s="35" t="str">
        <f>IF(AND(AC12&gt;=24,AC12&lt;=40),"Muy Alto",IF(AND(20&gt;=AC12,10&lt;=AC12),"Alto",IF(AND(8&gt;=AC12,6&lt;=AC12),"Medio",IF(AC12&lt;=4,"Bajo","-"))))</f>
        <v>Bajo</v>
      </c>
      <c r="AE12" s="35">
        <v>10</v>
      </c>
      <c r="AF12" s="35">
        <f>AC12*AE12</f>
        <v>40</v>
      </c>
      <c r="AG12" s="35" t="str">
        <f>IF(AND(AF12&gt;=600,AF12&lt;=4000),"I",IF(AND(500&gt;=AF12,150&lt;=AF12),"II",IF(AND(120&gt;=AF12,40&lt;=AF12),"III",IF(AF12&lt;=20,"IV","-"))))</f>
        <v>III</v>
      </c>
      <c r="AH12" s="38" t="str">
        <f>IF(AF12&gt;=360,"No Aceptable","Aceptable")</f>
        <v>Aceptable</v>
      </c>
      <c r="AI12" s="14" t="s">
        <v>286</v>
      </c>
    </row>
    <row r="13" spans="3:35" ht="174.75" customHeight="1" x14ac:dyDescent="0.25">
      <c r="C13" s="192"/>
      <c r="D13" s="195"/>
      <c r="E13" s="195"/>
      <c r="F13" s="159"/>
      <c r="G13" s="35" t="s">
        <v>45</v>
      </c>
      <c r="H13" s="35" t="s">
        <v>287</v>
      </c>
      <c r="I13" s="35" t="s">
        <v>281</v>
      </c>
      <c r="J13" s="35" t="s">
        <v>27</v>
      </c>
      <c r="K13" s="35" t="s">
        <v>27</v>
      </c>
      <c r="L13" s="104" t="s">
        <v>447</v>
      </c>
      <c r="M13" s="35">
        <v>6</v>
      </c>
      <c r="N13" s="35">
        <v>2</v>
      </c>
      <c r="O13" s="35">
        <f t="shared" si="11"/>
        <v>12</v>
      </c>
      <c r="P13" s="35" t="str">
        <f t="shared" si="12"/>
        <v>Alto</v>
      </c>
      <c r="Q13" s="35">
        <v>25</v>
      </c>
      <c r="R13" s="35">
        <f t="shared" si="13"/>
        <v>300</v>
      </c>
      <c r="S13" s="36" t="str">
        <f t="shared" si="14"/>
        <v>II</v>
      </c>
      <c r="T13" s="38" t="str">
        <f t="shared" si="15"/>
        <v>Aceptable</v>
      </c>
      <c r="U13" s="35">
        <v>141</v>
      </c>
      <c r="V13" s="35" t="s">
        <v>79</v>
      </c>
      <c r="W13" s="35" t="s">
        <v>79</v>
      </c>
      <c r="X13" s="37" t="s">
        <v>288</v>
      </c>
      <c r="Y13" s="196" t="s">
        <v>448</v>
      </c>
      <c r="Z13" s="37" t="s">
        <v>285</v>
      </c>
      <c r="AA13" s="35">
        <v>2</v>
      </c>
      <c r="AB13" s="37">
        <v>2</v>
      </c>
      <c r="AC13" s="35">
        <f>AA13*AB13</f>
        <v>4</v>
      </c>
      <c r="AD13" s="35" t="str">
        <f>IF(AND(AC13&gt;=24,AC13&lt;=40),"Muy Alto",IF(AND(20&gt;=AC13,10&lt;=AC13),"Alto",IF(AND(8&gt;=AC13,6&lt;=AC13),"Medio",IF(AC13&lt;=4,"Bajo","-"))))</f>
        <v>Bajo</v>
      </c>
      <c r="AE13" s="35">
        <v>10</v>
      </c>
      <c r="AF13" s="35">
        <f>AC13*AE13</f>
        <v>40</v>
      </c>
      <c r="AG13" s="35" t="str">
        <f>IF(AND(AF13&gt;=600,AF13&lt;=4000),"I",IF(AND(500&gt;=AF13,150&lt;=AF13),"II",IF(AND(120&gt;=AF13,40&lt;=AF13),"III",IF(AF13&lt;=20,"IV","-"))))</f>
        <v>III</v>
      </c>
      <c r="AH13" s="38" t="str">
        <f>IF(AF13&gt;=360,"No Aceptable","Aceptable")</f>
        <v>Aceptable</v>
      </c>
      <c r="AI13" s="194" t="s">
        <v>340</v>
      </c>
    </row>
    <row r="14" spans="3:35" ht="182.25" customHeight="1" x14ac:dyDescent="0.25">
      <c r="C14" s="193"/>
      <c r="D14" s="195"/>
      <c r="E14" s="195"/>
      <c r="F14" s="159"/>
      <c r="G14" s="35" t="s">
        <v>45</v>
      </c>
      <c r="H14" s="35" t="s">
        <v>292</v>
      </c>
      <c r="I14" s="35" t="s">
        <v>281</v>
      </c>
      <c r="J14" s="35" t="s">
        <v>27</v>
      </c>
      <c r="K14" s="35" t="s">
        <v>27</v>
      </c>
      <c r="L14" s="104" t="s">
        <v>447</v>
      </c>
      <c r="M14" s="35">
        <v>6</v>
      </c>
      <c r="N14" s="35">
        <v>2</v>
      </c>
      <c r="O14" s="35">
        <f t="shared" si="11"/>
        <v>12</v>
      </c>
      <c r="P14" s="35" t="str">
        <f t="shared" si="12"/>
        <v>Alto</v>
      </c>
      <c r="Q14" s="35">
        <v>25</v>
      </c>
      <c r="R14" s="35">
        <f t="shared" si="13"/>
        <v>300</v>
      </c>
      <c r="S14" s="36" t="str">
        <f t="shared" si="14"/>
        <v>II</v>
      </c>
      <c r="T14" s="38" t="str">
        <f t="shared" si="15"/>
        <v>Aceptable</v>
      </c>
      <c r="U14" s="35">
        <v>30</v>
      </c>
      <c r="V14" s="35" t="s">
        <v>293</v>
      </c>
      <c r="W14" s="35" t="s">
        <v>294</v>
      </c>
      <c r="X14" s="35" t="s">
        <v>79</v>
      </c>
      <c r="Y14" s="197"/>
      <c r="Z14" s="37" t="s">
        <v>285</v>
      </c>
      <c r="AA14" s="35">
        <v>2</v>
      </c>
      <c r="AB14" s="37">
        <v>2</v>
      </c>
      <c r="AC14" s="35">
        <f>AA14*AB14</f>
        <v>4</v>
      </c>
      <c r="AD14" s="35" t="str">
        <f>IF(AND(AC14&gt;=24,AC14&lt;=40),"Muy Alto",IF(AND(20&gt;=AC14,10&lt;=AC14),"Alto",IF(AND(8&gt;=AC14,6&lt;=AC14),"Medio",IF(AC14&lt;=4,"Bajo","-"))))</f>
        <v>Bajo</v>
      </c>
      <c r="AE14" s="35">
        <v>10</v>
      </c>
      <c r="AF14" s="35">
        <f>AC14*AE14</f>
        <v>40</v>
      </c>
      <c r="AG14" s="35" t="str">
        <f>IF(AND(AF14&gt;=600,AF14&lt;=4000),"I",IF(AND(500&gt;=AF14,150&lt;=AF14),"II",IF(AND(120&gt;=AF14,40&lt;=AF14),"III",IF(AF14&lt;=20,"IV","-"))))</f>
        <v>III</v>
      </c>
      <c r="AH14" s="38" t="str">
        <f>IF(AF14&gt;=360,"No Aceptable","Aceptable")</f>
        <v>Aceptable</v>
      </c>
      <c r="AI14" s="194"/>
    </row>
  </sheetData>
  <sheetProtection selectLockedCells="1" selectUnlockedCells="1"/>
  <dataConsolidate/>
  <mergeCells count="26">
    <mergeCell ref="AI13:AI14"/>
    <mergeCell ref="D12:D14"/>
    <mergeCell ref="E12:E14"/>
    <mergeCell ref="F12:F14"/>
    <mergeCell ref="Y13:Y14"/>
    <mergeCell ref="C7:C14"/>
    <mergeCell ref="C2:E4"/>
    <mergeCell ref="F2:AF4"/>
    <mergeCell ref="AG2:AI4"/>
    <mergeCell ref="C5:C6"/>
    <mergeCell ref="D5:D6"/>
    <mergeCell ref="E5:E6"/>
    <mergeCell ref="F5:F6"/>
    <mergeCell ref="G5:H5"/>
    <mergeCell ref="I5:I6"/>
    <mergeCell ref="J5:L5"/>
    <mergeCell ref="AA5:AG5"/>
    <mergeCell ref="AI5:AI6"/>
    <mergeCell ref="Y9:Y10"/>
    <mergeCell ref="M5:S5"/>
    <mergeCell ref="T5:T6"/>
    <mergeCell ref="V5:Z5"/>
    <mergeCell ref="D7:D11"/>
    <mergeCell ref="E7:E11"/>
    <mergeCell ref="F7:F11"/>
    <mergeCell ref="U7:U11"/>
  </mergeCells>
  <conditionalFormatting sqref="AG5 S5 AG11 AG9 S9:S11">
    <cfRule type="containsText" dxfId="59" priority="113" operator="containsText" text="IV">
      <formula>NOT(ISERROR(SEARCH("IV",S5)))</formula>
    </cfRule>
    <cfRule type="containsText" dxfId="58" priority="114" operator="containsText" text="III">
      <formula>NOT(ISERROR(SEARCH("III",S5)))</formula>
    </cfRule>
    <cfRule type="containsText" dxfId="57" priority="115" operator="containsText" text="II">
      <formula>NOT(ISERROR(SEARCH("II",S5)))</formula>
    </cfRule>
    <cfRule type="containsText" dxfId="56" priority="116" operator="containsText" text="I">
      <formula>NOT(ISERROR(SEARCH("I",S5)))</formula>
    </cfRule>
  </conditionalFormatting>
  <conditionalFormatting sqref="AG10">
    <cfRule type="containsText" dxfId="55" priority="109" operator="containsText" text="IV">
      <formula>NOT(ISERROR(SEARCH("IV",AG10)))</formula>
    </cfRule>
    <cfRule type="containsText" dxfId="54" priority="110" operator="containsText" text="III">
      <formula>NOT(ISERROR(SEARCH("III",AG10)))</formula>
    </cfRule>
    <cfRule type="containsText" dxfId="53" priority="111" operator="containsText" text="II">
      <formula>NOT(ISERROR(SEARCH("II",AG10)))</formula>
    </cfRule>
    <cfRule type="containsText" dxfId="52" priority="112" operator="containsText" text="I">
      <formula>NOT(ISERROR(SEARCH("I",AG10)))</formula>
    </cfRule>
  </conditionalFormatting>
  <conditionalFormatting sqref="S8 AG8">
    <cfRule type="containsText" dxfId="51" priority="105" operator="containsText" text="IV">
      <formula>NOT(ISERROR(SEARCH("IV",S8)))</formula>
    </cfRule>
    <cfRule type="containsText" dxfId="50" priority="106" operator="containsText" text="III">
      <formula>NOT(ISERROR(SEARCH("III",S8)))</formula>
    </cfRule>
    <cfRule type="containsText" dxfId="49" priority="107" operator="containsText" text="II">
      <formula>NOT(ISERROR(SEARCH("II",S8)))</formula>
    </cfRule>
    <cfRule type="containsText" dxfId="48" priority="108" operator="containsText" text="I">
      <formula>NOT(ISERROR(SEARCH("I",S8)))</formula>
    </cfRule>
  </conditionalFormatting>
  <conditionalFormatting sqref="AG7">
    <cfRule type="containsText" dxfId="47" priority="41" operator="containsText" text="IV">
      <formula>NOT(ISERROR(SEARCH("IV",AG7)))</formula>
    </cfRule>
    <cfRule type="containsText" dxfId="46" priority="42" operator="containsText" text="III">
      <formula>NOT(ISERROR(SEARCH("III",AG7)))</formula>
    </cfRule>
    <cfRule type="containsText" dxfId="45" priority="43" operator="containsText" text="II">
      <formula>NOT(ISERROR(SEARCH("II",AG7)))</formula>
    </cfRule>
    <cfRule type="containsText" dxfId="44" priority="44" operator="containsText" text="I">
      <formula>NOT(ISERROR(SEARCH("I",AG7)))</formula>
    </cfRule>
  </conditionalFormatting>
  <conditionalFormatting sqref="S7">
    <cfRule type="containsText" dxfId="43" priority="37" operator="containsText" text="IV">
      <formula>NOT(ISERROR(SEARCH("IV",S7)))</formula>
    </cfRule>
    <cfRule type="containsText" dxfId="42" priority="38" operator="containsText" text="III">
      <formula>NOT(ISERROR(SEARCH("III",S7)))</formula>
    </cfRule>
    <cfRule type="containsText" dxfId="41" priority="39" operator="containsText" text="II">
      <formula>NOT(ISERROR(SEARCH("II",S7)))</formula>
    </cfRule>
    <cfRule type="containsText" dxfId="40" priority="40" operator="containsText" text="I">
      <formula>NOT(ISERROR(SEARCH("I",S7)))</formula>
    </cfRule>
  </conditionalFormatting>
  <conditionalFormatting sqref="AG14">
    <cfRule type="containsText" dxfId="39" priority="1" operator="containsText" text="IV">
      <formula>NOT(ISERROR(SEARCH("IV",AG14)))</formula>
    </cfRule>
    <cfRule type="containsText" dxfId="38" priority="2" operator="containsText" text="III">
      <formula>NOT(ISERROR(SEARCH("III",AG14)))</formula>
    </cfRule>
    <cfRule type="containsText" dxfId="37" priority="3" operator="containsText" text="II">
      <formula>NOT(ISERROR(SEARCH("II",AG14)))</formula>
    </cfRule>
    <cfRule type="containsText" dxfId="36" priority="4" operator="containsText" text="I">
      <formula>NOT(ISERROR(SEARCH("I",AG14)))</formula>
    </cfRule>
  </conditionalFormatting>
  <conditionalFormatting sqref="S12 AG12 U12">
    <cfRule type="containsText" dxfId="35" priority="21" operator="containsText" text="IV">
      <formula>NOT(ISERROR(SEARCH("IV",S12)))</formula>
    </cfRule>
    <cfRule type="containsText" dxfId="34" priority="22" operator="containsText" text="III">
      <formula>NOT(ISERROR(SEARCH("III",S12)))</formula>
    </cfRule>
    <cfRule type="containsText" dxfId="33" priority="23" operator="containsText" text="II">
      <formula>NOT(ISERROR(SEARCH("II",S12)))</formula>
    </cfRule>
    <cfRule type="containsText" dxfId="32" priority="24" operator="containsText" text="I">
      <formula>NOT(ISERROR(SEARCH("I",S12)))</formula>
    </cfRule>
  </conditionalFormatting>
  <conditionalFormatting sqref="S13">
    <cfRule type="containsText" dxfId="31" priority="17" operator="containsText" text="IV">
      <formula>NOT(ISERROR(SEARCH("IV",S13)))</formula>
    </cfRule>
    <cfRule type="containsText" dxfId="30" priority="18" operator="containsText" text="III">
      <formula>NOT(ISERROR(SEARCH("III",S13)))</formula>
    </cfRule>
    <cfRule type="containsText" dxfId="29" priority="19" operator="containsText" text="II">
      <formula>NOT(ISERROR(SEARCH("II",S13)))</formula>
    </cfRule>
    <cfRule type="containsText" dxfId="28" priority="20" operator="containsText" text="I">
      <formula>NOT(ISERROR(SEARCH("I",S13)))</formula>
    </cfRule>
  </conditionalFormatting>
  <conditionalFormatting sqref="AG13">
    <cfRule type="containsText" dxfId="27" priority="13" operator="containsText" text="IV">
      <formula>NOT(ISERROR(SEARCH("IV",AG13)))</formula>
    </cfRule>
    <cfRule type="containsText" dxfId="26" priority="14" operator="containsText" text="III">
      <formula>NOT(ISERROR(SEARCH("III",AG13)))</formula>
    </cfRule>
    <cfRule type="containsText" dxfId="25" priority="15" operator="containsText" text="II">
      <formula>NOT(ISERROR(SEARCH("II",AG13)))</formula>
    </cfRule>
    <cfRule type="containsText" dxfId="24" priority="16" operator="containsText" text="I">
      <formula>NOT(ISERROR(SEARCH("I",AG13)))</formula>
    </cfRule>
  </conditionalFormatting>
  <conditionalFormatting sqref="U13:U14">
    <cfRule type="containsText" dxfId="23" priority="9" operator="containsText" text="IV">
      <formula>NOT(ISERROR(SEARCH("IV",U13)))</formula>
    </cfRule>
    <cfRule type="containsText" dxfId="22" priority="10" operator="containsText" text="III">
      <formula>NOT(ISERROR(SEARCH("III",U13)))</formula>
    </cfRule>
    <cfRule type="containsText" dxfId="21" priority="11" operator="containsText" text="II">
      <formula>NOT(ISERROR(SEARCH("II",U13)))</formula>
    </cfRule>
    <cfRule type="containsText" dxfId="20" priority="12" operator="containsText" text="I">
      <formula>NOT(ISERROR(SEARCH("I",U13)))</formula>
    </cfRule>
  </conditionalFormatting>
  <conditionalFormatting sqref="S14">
    <cfRule type="containsText" dxfId="19" priority="5" operator="containsText" text="IV">
      <formula>NOT(ISERROR(SEARCH("IV",S14)))</formula>
    </cfRule>
    <cfRule type="containsText" dxfId="18" priority="6" operator="containsText" text="III">
      <formula>NOT(ISERROR(SEARCH("III",S14)))</formula>
    </cfRule>
    <cfRule type="containsText" dxfId="17" priority="7" operator="containsText" text="II">
      <formula>NOT(ISERROR(SEARCH("II",S14)))</formula>
    </cfRule>
    <cfRule type="containsText" dxfId="16" priority="8" operator="containsText" text="I">
      <formula>NOT(ISERROR(SEARCH("I",S14)))</formula>
    </cfRule>
  </conditionalFormatting>
  <dataValidations count="9">
    <dataValidation type="list" allowBlank="1" showInputMessage="1" showErrorMessage="1" sqref="AG1:AG2 AG5:AG11 AG15:AG1048576" xr:uid="{00000000-0002-0000-0400-000000000000}">
      <formula1>#REF!</formula1>
    </dataValidation>
    <dataValidation type="list" allowBlank="1" showInputMessage="1" showErrorMessage="1" sqref="AC1 AC5:AC10 AC15:AC1048576" xr:uid="{00000000-0002-0000-0400-000001000000}">
      <formula1>$D$3:$D$5</formula1>
    </dataValidation>
    <dataValidation type="list" allowBlank="1" showInputMessage="1" showErrorMessage="1" sqref="Q1 Q15:Q1048576 Q5:Q11 AE5:AE6 AE15:AE1048576" xr:uid="{00000000-0002-0000-0400-000002000000}">
      <formula1>$D$16:$D$19</formula1>
    </dataValidation>
    <dataValidation type="list" allowBlank="1" showInputMessage="1" showErrorMessage="1" sqref="N15:N1048576 AB15:AB1048576 N5:N11 AB5:AB6 N1" xr:uid="{00000000-0002-0000-0400-000003000000}">
      <formula1>$D$11:$D$12</formula1>
    </dataValidation>
    <dataValidation type="list" allowBlank="1" showInputMessage="1" showErrorMessage="1" sqref="M1 AA5:AA6 AA15:AA1048576" xr:uid="{00000000-0002-0000-0400-000004000000}">
      <formula1>$D$4:$D$7</formula1>
    </dataValidation>
    <dataValidation type="list" allowBlank="1" showInputMessage="1" showErrorMessage="1" sqref="AE7:AE11 Q7:Q11" xr:uid="{00000000-0002-0000-0400-000005000000}">
      <formula1>$B$16:$B$19</formula1>
    </dataValidation>
    <dataValidation type="list" allowBlank="1" showInputMessage="1" showErrorMessage="1" sqref="M15:S1048576 M5:M6 O5:R6 N5:N11 S5:S11 AA1:AB1" xr:uid="{00000000-0002-0000-0400-000006000000}">
      <formula1>$B$11:$B$12</formula1>
    </dataValidation>
    <dataValidation type="list" allowBlank="1" showInputMessage="1" showErrorMessage="1" sqref="M7:M11" xr:uid="{00000000-0002-0000-0400-000007000000}">
      <formula1>$B$4:$B$7</formula1>
    </dataValidation>
    <dataValidation type="list" allowBlank="1" showInputMessage="1" showErrorMessage="1" sqref="AG12:AG14" xr:uid="{00000000-0002-0000-0400-000008000000}">
      <formula1>#REF!</formula1>
    </dataValidation>
  </dataValidations>
  <printOptions horizontalCentered="1"/>
  <pageMargins left="0" right="0" top="0" bottom="0" header="0" footer="0"/>
  <pageSetup paperSize="5" scale="38" orientation="landscape" r:id="rId1"/>
  <colBreaks count="1" manualBreakCount="1">
    <brk id="35" max="12"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9000000}">
          <x14:formula1>
            <xm:f>CAMBIOS!$B$19:$B$22</xm:f>
          </x14:formula1>
          <xm:sqref>AE1 Q12:Q14 AE12:AE14</xm:sqref>
        </x14:dataValidation>
        <x14:dataValidation type="list" allowBlank="1" showInputMessage="1" showErrorMessage="1" xr:uid="{00000000-0002-0000-0400-00000A000000}">
          <x14:formula1>
            <xm:f>CAMBIOS!$B$12:$B$15</xm:f>
          </x14:formula1>
          <xm:sqref>N12:N14 AB7:AB14</xm:sqref>
        </x14:dataValidation>
        <x14:dataValidation type="list" allowBlank="1" showInputMessage="1" showErrorMessage="1" xr:uid="{00000000-0002-0000-0400-00000B000000}">
          <x14:formula1>
            <xm:f>CAMBIOS!$B$5:$B$8</xm:f>
          </x14:formula1>
          <xm:sqref>AA7:AA14 M12:M14</xm:sqref>
        </x14:dataValidation>
        <x14:dataValidation type="list" allowBlank="1" showInputMessage="1" showErrorMessage="1" xr:uid="{00000000-0002-0000-0400-00000C000000}">
          <x14:formula1>
            <xm:f>CAMBIOS!$D$5:$D$58</xm:f>
          </x14:formula1>
          <xm:sqref>G5:G1048576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C3:AI13"/>
  <sheetViews>
    <sheetView view="pageBreakPreview" topLeftCell="X12" zoomScaleNormal="70" zoomScaleSheetLayoutView="100" zoomScalePageLayoutView="80" workbookViewId="0">
      <selection activeCell="AJ14" sqref="AJ14"/>
    </sheetView>
  </sheetViews>
  <sheetFormatPr baseColWidth="10" defaultColWidth="10.85546875" defaultRowHeight="16.5" x14ac:dyDescent="0.25"/>
  <cols>
    <col min="1" max="1" width="10.85546875" style="2"/>
    <col min="2" max="2" width="2.28515625" style="2" customWidth="1"/>
    <col min="3" max="4" width="9.42578125" style="2" customWidth="1"/>
    <col min="5" max="5" width="14.42578125" style="2" customWidth="1"/>
    <col min="6" max="6" width="9" style="2" customWidth="1"/>
    <col min="7" max="7" width="29.28515625" style="1" customWidth="1"/>
    <col min="8" max="8" width="25.85546875" style="2" customWidth="1"/>
    <col min="9" max="12" width="19.140625" style="2" customWidth="1"/>
    <col min="13" max="15" width="7.42578125" style="2" customWidth="1"/>
    <col min="16" max="18" width="10.85546875" style="2"/>
    <col min="19" max="19" width="7.42578125" style="2" customWidth="1"/>
    <col min="20" max="20" width="15.140625" style="2" customWidth="1"/>
    <col min="21" max="21" width="13.5703125" style="2" customWidth="1"/>
    <col min="22" max="24" width="12.28515625" style="2" customWidth="1"/>
    <col min="25" max="25" width="41.85546875" style="2" customWidth="1"/>
    <col min="26" max="26" width="10.7109375" style="2" customWidth="1"/>
    <col min="27" max="29" width="9.42578125" style="2" customWidth="1"/>
    <col min="30" max="34" width="10.85546875" style="2"/>
    <col min="35" max="35" width="25.7109375" style="2" customWidth="1"/>
    <col min="36" max="36" width="3.28515625" style="2" customWidth="1"/>
    <col min="37" max="16384" width="10.85546875" style="2"/>
  </cols>
  <sheetData>
    <row r="3" spans="3:35" ht="30" customHeight="1" x14ac:dyDescent="0.25">
      <c r="C3" s="206"/>
      <c r="D3" s="206"/>
      <c r="E3" s="206"/>
      <c r="F3" s="207" t="s">
        <v>44</v>
      </c>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8"/>
      <c r="AH3" s="208"/>
      <c r="AI3" s="208"/>
    </row>
    <row r="4" spans="3:35" ht="30" customHeight="1" x14ac:dyDescent="0.25">
      <c r="C4" s="206"/>
      <c r="D4" s="206"/>
      <c r="E4" s="206"/>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8"/>
      <c r="AH4" s="208"/>
      <c r="AI4" s="208"/>
    </row>
    <row r="5" spans="3:35" ht="30" customHeight="1" x14ac:dyDescent="0.25">
      <c r="C5" s="206"/>
      <c r="D5" s="206"/>
      <c r="E5" s="206"/>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row>
    <row r="6" spans="3:35" ht="46.5" customHeight="1" x14ac:dyDescent="0.25">
      <c r="C6" s="209" t="s">
        <v>77</v>
      </c>
      <c r="D6" s="209" t="s">
        <v>21</v>
      </c>
      <c r="E6" s="209" t="s">
        <v>22</v>
      </c>
      <c r="F6" s="209" t="s">
        <v>112</v>
      </c>
      <c r="G6" s="210" t="s">
        <v>23</v>
      </c>
      <c r="H6" s="210"/>
      <c r="I6" s="211" t="s">
        <v>26</v>
      </c>
      <c r="J6" s="210" t="s">
        <v>24</v>
      </c>
      <c r="K6" s="210"/>
      <c r="L6" s="210"/>
      <c r="M6" s="210" t="s">
        <v>25</v>
      </c>
      <c r="N6" s="210"/>
      <c r="O6" s="210"/>
      <c r="P6" s="210"/>
      <c r="Q6" s="210"/>
      <c r="R6" s="210"/>
      <c r="S6" s="210"/>
      <c r="T6" s="211" t="s">
        <v>11</v>
      </c>
      <c r="U6" s="21" t="s">
        <v>13</v>
      </c>
      <c r="V6" s="212" t="s">
        <v>15</v>
      </c>
      <c r="W6" s="212"/>
      <c r="X6" s="212"/>
      <c r="Y6" s="212"/>
      <c r="Z6" s="212"/>
      <c r="AA6" s="210" t="s">
        <v>42</v>
      </c>
      <c r="AB6" s="210"/>
      <c r="AC6" s="210"/>
      <c r="AD6" s="210"/>
      <c r="AE6" s="210"/>
      <c r="AF6" s="210"/>
      <c r="AG6" s="210"/>
      <c r="AH6" s="25" t="s">
        <v>11</v>
      </c>
      <c r="AI6" s="202" t="s">
        <v>43</v>
      </c>
    </row>
    <row r="7" spans="3:35" ht="87.75" x14ac:dyDescent="0.25">
      <c r="C7" s="209"/>
      <c r="D7" s="209"/>
      <c r="E7" s="209"/>
      <c r="F7" s="209"/>
      <c r="G7" s="17" t="s">
        <v>1</v>
      </c>
      <c r="H7" s="25" t="s">
        <v>0</v>
      </c>
      <c r="I7" s="211"/>
      <c r="J7" s="26" t="s">
        <v>2</v>
      </c>
      <c r="K7" s="26" t="s">
        <v>3</v>
      </c>
      <c r="L7" s="26" t="s">
        <v>4</v>
      </c>
      <c r="M7" s="18" t="s">
        <v>5</v>
      </c>
      <c r="N7" s="18" t="s">
        <v>6</v>
      </c>
      <c r="O7" s="26" t="s">
        <v>28</v>
      </c>
      <c r="P7" s="26" t="s">
        <v>7</v>
      </c>
      <c r="Q7" s="26" t="s">
        <v>8</v>
      </c>
      <c r="R7" s="26" t="s">
        <v>9</v>
      </c>
      <c r="S7" s="26" t="s">
        <v>10</v>
      </c>
      <c r="T7" s="211"/>
      <c r="U7" s="19" t="s">
        <v>14</v>
      </c>
      <c r="V7" s="20" t="s">
        <v>16</v>
      </c>
      <c r="W7" s="20" t="s">
        <v>17</v>
      </c>
      <c r="X7" s="20" t="s">
        <v>18</v>
      </c>
      <c r="Y7" s="20" t="s">
        <v>19</v>
      </c>
      <c r="Z7" s="22" t="s">
        <v>20</v>
      </c>
      <c r="AA7" s="18" t="s">
        <v>5</v>
      </c>
      <c r="AB7" s="26" t="s">
        <v>6</v>
      </c>
      <c r="AC7" s="26" t="s">
        <v>28</v>
      </c>
      <c r="AD7" s="26" t="s">
        <v>7</v>
      </c>
      <c r="AE7" s="26" t="s">
        <v>8</v>
      </c>
      <c r="AF7" s="26" t="s">
        <v>9</v>
      </c>
      <c r="AG7" s="26" t="s">
        <v>10</v>
      </c>
      <c r="AH7" s="26" t="s">
        <v>12</v>
      </c>
      <c r="AI7" s="202"/>
    </row>
    <row r="8" spans="3:35" ht="85.5" customHeight="1" x14ac:dyDescent="0.25">
      <c r="C8" s="203" t="s">
        <v>341</v>
      </c>
      <c r="D8" s="204" t="s">
        <v>449</v>
      </c>
      <c r="E8" s="24" t="s">
        <v>180</v>
      </c>
      <c r="F8" s="106" t="s">
        <v>139</v>
      </c>
      <c r="G8" s="10" t="s">
        <v>71</v>
      </c>
      <c r="H8" s="27" t="s">
        <v>229</v>
      </c>
      <c r="I8" s="27" t="s">
        <v>134</v>
      </c>
      <c r="J8" s="27" t="s">
        <v>27</v>
      </c>
      <c r="K8" s="106" t="s">
        <v>499</v>
      </c>
      <c r="L8" s="27" t="s">
        <v>84</v>
      </c>
      <c r="M8" s="16">
        <v>2</v>
      </c>
      <c r="N8" s="16">
        <v>2</v>
      </c>
      <c r="O8" s="16">
        <f t="shared" ref="O8:O13" si="0">M8*N8</f>
        <v>4</v>
      </c>
      <c r="P8" s="16" t="str">
        <f t="shared" ref="P8:P13" si="1">IF(AND(O8&gt;=24,O8&lt;=40),"Muy Alto",IF(AND(20&gt;=O8,10&lt;=O8),"Alto",IF(AND(8&gt;=O8,6&lt;=O8),"Medio",IF(O8&lt;=4,"Bajo","-"))))</f>
        <v>Bajo</v>
      </c>
      <c r="Q8" s="16">
        <v>25</v>
      </c>
      <c r="R8" s="16">
        <f t="shared" ref="R8:R11" si="2">O8*Q8</f>
        <v>100</v>
      </c>
      <c r="S8" s="16" t="str">
        <f t="shared" ref="S8:S12" si="3">IF(AND(R8&gt;=600,R8&lt;=4000),"I",IF(AND(500&gt;=R8,150&lt;=R8),"II",IF(AND(120&gt;=R8,40&lt;=R8),"III",IF(R8&lt;=20,"IV","-"))))</f>
        <v>III</v>
      </c>
      <c r="T8" s="121" t="str">
        <f t="shared" ref="T8:T13" si="4">IF(R8&gt;=360,"No Aceptable","Aceptable")</f>
        <v>Aceptable</v>
      </c>
      <c r="U8" s="122">
        <v>48</v>
      </c>
      <c r="V8" s="8" t="s">
        <v>79</v>
      </c>
      <c r="W8" s="29" t="s">
        <v>79</v>
      </c>
      <c r="X8" s="29" t="s">
        <v>79</v>
      </c>
      <c r="Y8" s="10" t="s">
        <v>251</v>
      </c>
      <c r="Z8" s="3" t="s">
        <v>79</v>
      </c>
      <c r="AA8" s="16">
        <v>2</v>
      </c>
      <c r="AB8" s="16">
        <f t="shared" ref="AB8:AB11" si="5">N8</f>
        <v>2</v>
      </c>
      <c r="AC8" s="16">
        <f t="shared" ref="AC8:AC13" si="6">AA8*AB8</f>
        <v>4</v>
      </c>
      <c r="AD8" s="16" t="str">
        <f t="shared" ref="AD8:AD13" si="7">IF(AND(AC8&gt;=24,AC8&lt;=40),"Muy Alto",IF(AND(20&gt;=AC8,10&lt;=AC8),"Alto",IF(AND(8&gt;=AC8,6&lt;=AC8),"Medio",IF(AC8&lt;=4,"Bajo","-"))))</f>
        <v>Bajo</v>
      </c>
      <c r="AE8" s="16">
        <v>10</v>
      </c>
      <c r="AF8" s="16">
        <f t="shared" ref="AF8:AF13" si="8">AC8*AE8</f>
        <v>40</v>
      </c>
      <c r="AG8" s="27" t="str">
        <f t="shared" ref="AG8:AG13" si="9">IF(AND(AF8&gt;=600,AF8&lt;=4000),"I",IF(AND(500&gt;=AF8,150&lt;=AF8),"II",IF(AND(120&gt;=AF8,40&lt;=AF8),"III",IF(AF8&lt;=20,"IV","-"))))</f>
        <v>III</v>
      </c>
      <c r="AH8" s="123" t="str">
        <f t="shared" ref="AH8:AH13" si="10">IF(AF8&gt;=360,"No Aceptable","Aceptable")</f>
        <v>Aceptable</v>
      </c>
      <c r="AI8" s="199" t="s">
        <v>254</v>
      </c>
    </row>
    <row r="9" spans="3:35" ht="85.5" customHeight="1" x14ac:dyDescent="0.25">
      <c r="C9" s="203"/>
      <c r="D9" s="204"/>
      <c r="E9" s="198" t="s">
        <v>181</v>
      </c>
      <c r="F9" s="106" t="s">
        <v>139</v>
      </c>
      <c r="G9" s="10" t="s">
        <v>67</v>
      </c>
      <c r="H9" s="27" t="s">
        <v>231</v>
      </c>
      <c r="I9" s="27" t="s">
        <v>164</v>
      </c>
      <c r="J9" s="27" t="s">
        <v>27</v>
      </c>
      <c r="K9" s="27" t="s">
        <v>179</v>
      </c>
      <c r="L9" s="27" t="s">
        <v>82</v>
      </c>
      <c r="M9" s="16">
        <v>2</v>
      </c>
      <c r="N9" s="16">
        <v>2</v>
      </c>
      <c r="O9" s="16">
        <f t="shared" ref="O9" si="11">M9*N9</f>
        <v>4</v>
      </c>
      <c r="P9" s="16" t="str">
        <f t="shared" ref="P9" si="12">IF(AND(O9&gt;=24,O9&lt;=40),"Muy Alto",IF(AND(20&gt;=O9,10&lt;=O9),"Alto",IF(AND(8&gt;=O9,6&lt;=O9),"Medio",IF(O9&lt;=4,"Bajo","-"))))</f>
        <v>Bajo</v>
      </c>
      <c r="Q9" s="16">
        <v>25</v>
      </c>
      <c r="R9" s="16">
        <f t="shared" ref="R9" si="13">O9*Q9</f>
        <v>100</v>
      </c>
      <c r="S9" s="16" t="str">
        <f t="shared" ref="S9" si="14">IF(AND(R9&gt;=600,R9&lt;=4000),"I",IF(AND(500&gt;=R9,150&lt;=R9),"II",IF(AND(120&gt;=R9,40&lt;=R9),"III",IF(R9&lt;=20,"IV","-"))))</f>
        <v>III</v>
      </c>
      <c r="T9" s="121" t="str">
        <f t="shared" ref="T9" si="15">IF(R9&gt;=360,"No Aceptable","Aceptable")</f>
        <v>Aceptable</v>
      </c>
      <c r="U9" s="69"/>
      <c r="V9" s="8" t="s">
        <v>79</v>
      </c>
      <c r="W9" s="8" t="s">
        <v>79</v>
      </c>
      <c r="X9" s="8" t="s">
        <v>79</v>
      </c>
      <c r="Y9" s="10" t="s">
        <v>251</v>
      </c>
      <c r="Z9" s="3" t="s">
        <v>79</v>
      </c>
      <c r="AA9" s="16">
        <v>2</v>
      </c>
      <c r="AB9" s="16">
        <f t="shared" ref="AB9" si="16">N9</f>
        <v>2</v>
      </c>
      <c r="AC9" s="16">
        <f t="shared" ref="AC9" si="17">AA9*AB9</f>
        <v>4</v>
      </c>
      <c r="AD9" s="16" t="str">
        <f t="shared" ref="AD9" si="18">IF(AND(AC9&gt;=24,AC9&lt;=40),"Muy Alto",IF(AND(20&gt;=AC9,10&lt;=AC9),"Alto",IF(AND(8&gt;=AC9,6&lt;=AC9),"Medio",IF(AC9&lt;=4,"Bajo","-"))))</f>
        <v>Bajo</v>
      </c>
      <c r="AE9" s="16">
        <v>10</v>
      </c>
      <c r="AF9" s="16">
        <f t="shared" ref="AF9" si="19">AC9*AE9</f>
        <v>40</v>
      </c>
      <c r="AG9" s="27" t="str">
        <f t="shared" ref="AG9" si="20">IF(AND(AF9&gt;=600,AF9&lt;=4000),"I",IF(AND(500&gt;=AF9,150&lt;=AF9),"II",IF(AND(120&gt;=AF9,40&lt;=AF9),"III",IF(AF9&lt;=20,"IV","-"))))</f>
        <v>III</v>
      </c>
      <c r="AH9" s="123" t="str">
        <f t="shared" ref="AH9" si="21">IF(AF9&gt;=360,"No Aceptable","Aceptable")</f>
        <v>Aceptable</v>
      </c>
      <c r="AI9" s="200"/>
    </row>
    <row r="10" spans="3:35" ht="85.5" customHeight="1" x14ac:dyDescent="0.25">
      <c r="C10" s="203"/>
      <c r="D10" s="204"/>
      <c r="E10" s="198"/>
      <c r="F10" s="68" t="s">
        <v>139</v>
      </c>
      <c r="G10" s="10" t="s">
        <v>69</v>
      </c>
      <c r="H10" s="27" t="s">
        <v>196</v>
      </c>
      <c r="I10" s="27" t="s">
        <v>143</v>
      </c>
      <c r="J10" s="27" t="s">
        <v>27</v>
      </c>
      <c r="K10" s="27" t="s">
        <v>144</v>
      </c>
      <c r="L10" s="27" t="s">
        <v>82</v>
      </c>
      <c r="M10" s="16">
        <v>2</v>
      </c>
      <c r="N10" s="16">
        <v>2</v>
      </c>
      <c r="O10" s="16">
        <f t="shared" si="0"/>
        <v>4</v>
      </c>
      <c r="P10" s="16" t="str">
        <f t="shared" si="1"/>
        <v>Bajo</v>
      </c>
      <c r="Q10" s="16">
        <v>25</v>
      </c>
      <c r="R10" s="16">
        <f t="shared" si="2"/>
        <v>100</v>
      </c>
      <c r="S10" s="16" t="str">
        <f t="shared" si="3"/>
        <v>III</v>
      </c>
      <c r="T10" s="121" t="str">
        <f t="shared" si="4"/>
        <v>Aceptable</v>
      </c>
      <c r="U10" s="69"/>
      <c r="V10" s="8" t="s">
        <v>79</v>
      </c>
      <c r="W10" s="8" t="s">
        <v>79</v>
      </c>
      <c r="X10" s="8" t="s">
        <v>79</v>
      </c>
      <c r="Y10" s="10" t="s">
        <v>251</v>
      </c>
      <c r="Z10" s="3" t="s">
        <v>79</v>
      </c>
      <c r="AA10" s="16">
        <v>2</v>
      </c>
      <c r="AB10" s="16">
        <f t="shared" si="5"/>
        <v>2</v>
      </c>
      <c r="AC10" s="16">
        <f t="shared" si="6"/>
        <v>4</v>
      </c>
      <c r="AD10" s="16" t="str">
        <f t="shared" si="7"/>
        <v>Bajo</v>
      </c>
      <c r="AE10" s="16">
        <v>10</v>
      </c>
      <c r="AF10" s="16">
        <f t="shared" si="8"/>
        <v>40</v>
      </c>
      <c r="AG10" s="27" t="str">
        <f t="shared" si="9"/>
        <v>III</v>
      </c>
      <c r="AH10" s="123" t="str">
        <f t="shared" si="10"/>
        <v>Aceptable</v>
      </c>
      <c r="AI10" s="200"/>
    </row>
    <row r="11" spans="3:35" ht="109.5" customHeight="1" x14ac:dyDescent="0.25">
      <c r="C11" s="203"/>
      <c r="D11" s="204"/>
      <c r="E11" s="23" t="s">
        <v>146</v>
      </c>
      <c r="F11" s="205" t="s">
        <v>29</v>
      </c>
      <c r="G11" s="10" t="s">
        <v>51</v>
      </c>
      <c r="H11" s="28" t="s">
        <v>230</v>
      </c>
      <c r="I11" s="28" t="s">
        <v>147</v>
      </c>
      <c r="J11" s="28" t="s">
        <v>27</v>
      </c>
      <c r="K11" s="28" t="s">
        <v>27</v>
      </c>
      <c r="L11" s="28" t="s">
        <v>82</v>
      </c>
      <c r="M11" s="4">
        <v>6</v>
      </c>
      <c r="N11" s="4">
        <v>2</v>
      </c>
      <c r="O11" s="4">
        <f t="shared" si="0"/>
        <v>12</v>
      </c>
      <c r="P11" s="4" t="str">
        <f t="shared" si="1"/>
        <v>Alto</v>
      </c>
      <c r="Q11" s="4">
        <v>10</v>
      </c>
      <c r="R11" s="4">
        <f t="shared" si="2"/>
        <v>120</v>
      </c>
      <c r="S11" s="4" t="str">
        <f t="shared" si="3"/>
        <v>III</v>
      </c>
      <c r="T11" s="124" t="str">
        <f t="shared" si="4"/>
        <v>Aceptable</v>
      </c>
      <c r="U11" s="7">
        <v>48</v>
      </c>
      <c r="V11" s="6" t="s">
        <v>79</v>
      </c>
      <c r="W11" s="6" t="s">
        <v>79</v>
      </c>
      <c r="X11" s="8" t="s">
        <v>79</v>
      </c>
      <c r="Y11" s="9" t="s">
        <v>253</v>
      </c>
      <c r="Z11" s="3" t="s">
        <v>79</v>
      </c>
      <c r="AA11" s="4">
        <v>2</v>
      </c>
      <c r="AB11" s="4">
        <f t="shared" si="5"/>
        <v>2</v>
      </c>
      <c r="AC11" s="4">
        <f t="shared" si="6"/>
        <v>4</v>
      </c>
      <c r="AD11" s="4" t="str">
        <f t="shared" si="7"/>
        <v>Bajo</v>
      </c>
      <c r="AE11" s="4">
        <v>10</v>
      </c>
      <c r="AF11" s="4">
        <f t="shared" si="8"/>
        <v>40</v>
      </c>
      <c r="AG11" s="28" t="str">
        <f t="shared" si="9"/>
        <v>III</v>
      </c>
      <c r="AH11" s="125" t="str">
        <f t="shared" si="10"/>
        <v>Aceptable</v>
      </c>
      <c r="AI11" s="200"/>
    </row>
    <row r="12" spans="3:35" ht="108.75" customHeight="1" x14ac:dyDescent="0.25">
      <c r="C12" s="203"/>
      <c r="D12" s="204"/>
      <c r="E12" s="23" t="s">
        <v>222</v>
      </c>
      <c r="F12" s="205"/>
      <c r="G12" s="10" t="s">
        <v>69</v>
      </c>
      <c r="H12" s="106" t="s">
        <v>232</v>
      </c>
      <c r="I12" s="28" t="s">
        <v>164</v>
      </c>
      <c r="J12" s="27" t="s">
        <v>27</v>
      </c>
      <c r="K12" s="28" t="s">
        <v>195</v>
      </c>
      <c r="L12" s="27" t="s">
        <v>27</v>
      </c>
      <c r="M12" s="16">
        <v>6</v>
      </c>
      <c r="N12" s="16">
        <v>2</v>
      </c>
      <c r="O12" s="16">
        <f t="shared" si="0"/>
        <v>12</v>
      </c>
      <c r="P12" s="16" t="str">
        <f t="shared" si="1"/>
        <v>Alto</v>
      </c>
      <c r="Q12" s="16">
        <v>10</v>
      </c>
      <c r="R12" s="16">
        <f>O12*Q12</f>
        <v>120</v>
      </c>
      <c r="S12" s="16" t="str">
        <f t="shared" si="3"/>
        <v>III</v>
      </c>
      <c r="T12" s="124" t="str">
        <f t="shared" si="4"/>
        <v>Aceptable</v>
      </c>
      <c r="U12" s="7">
        <v>48</v>
      </c>
      <c r="V12" s="6" t="s">
        <v>79</v>
      </c>
      <c r="W12" s="6" t="s">
        <v>79</v>
      </c>
      <c r="X12" s="6" t="s">
        <v>79</v>
      </c>
      <c r="Y12" s="9" t="s">
        <v>252</v>
      </c>
      <c r="Z12" s="3" t="s">
        <v>79</v>
      </c>
      <c r="AA12" s="4">
        <v>6</v>
      </c>
      <c r="AB12" s="4">
        <v>1</v>
      </c>
      <c r="AC12" s="4">
        <f t="shared" si="6"/>
        <v>6</v>
      </c>
      <c r="AD12" s="4" t="str">
        <f t="shared" si="7"/>
        <v>Medio</v>
      </c>
      <c r="AE12" s="4">
        <v>10</v>
      </c>
      <c r="AF12" s="4">
        <f t="shared" si="8"/>
        <v>60</v>
      </c>
      <c r="AG12" s="28" t="str">
        <f t="shared" si="9"/>
        <v>III</v>
      </c>
      <c r="AH12" s="125" t="str">
        <f t="shared" si="10"/>
        <v>Aceptable</v>
      </c>
      <c r="AI12" s="201"/>
    </row>
    <row r="13" spans="3:35" ht="157.5" x14ac:dyDescent="0.25">
      <c r="C13" s="72" t="s">
        <v>342</v>
      </c>
      <c r="D13" s="74" t="s">
        <v>290</v>
      </c>
      <c r="E13" s="74" t="s">
        <v>290</v>
      </c>
      <c r="F13" s="34" t="s">
        <v>139</v>
      </c>
      <c r="G13" s="96" t="s">
        <v>45</v>
      </c>
      <c r="H13" s="27" t="s">
        <v>343</v>
      </c>
      <c r="I13" s="10" t="s">
        <v>281</v>
      </c>
      <c r="J13" s="10" t="s">
        <v>27</v>
      </c>
      <c r="K13" s="10" t="s">
        <v>27</v>
      </c>
      <c r="L13" s="9" t="s">
        <v>450</v>
      </c>
      <c r="M13" s="10">
        <v>2</v>
      </c>
      <c r="N13" s="10">
        <v>2</v>
      </c>
      <c r="O13" s="10">
        <f t="shared" si="0"/>
        <v>4</v>
      </c>
      <c r="P13" s="10" t="str">
        <f t="shared" si="1"/>
        <v>Bajo</v>
      </c>
      <c r="Q13" s="10">
        <v>25</v>
      </c>
      <c r="R13" s="10">
        <f t="shared" ref="R13" si="22">O13*Q13</f>
        <v>100</v>
      </c>
      <c r="S13" s="126" t="str">
        <f>IF(AND(R13&gt;=600,R13&lt;=4000),"I",IF(AND(500&gt;=R13,150&lt;=R13),"II",IF(AND(120&gt;=R13,40&lt;=R13),"III",IF(R13&lt;=20,"IV","-"))))</f>
        <v>III</v>
      </c>
      <c r="T13" s="127" t="str">
        <f t="shared" si="4"/>
        <v>Aceptable</v>
      </c>
      <c r="U13" s="10">
        <v>270</v>
      </c>
      <c r="V13" s="10" t="s">
        <v>79</v>
      </c>
      <c r="W13" s="10" t="s">
        <v>79</v>
      </c>
      <c r="X13" s="10" t="s">
        <v>79</v>
      </c>
      <c r="Y13" s="8" t="s">
        <v>344</v>
      </c>
      <c r="Z13" s="8" t="s">
        <v>285</v>
      </c>
      <c r="AA13" s="10">
        <v>2</v>
      </c>
      <c r="AB13" s="8">
        <v>2</v>
      </c>
      <c r="AC13" s="10">
        <f t="shared" si="6"/>
        <v>4</v>
      </c>
      <c r="AD13" s="10" t="str">
        <f t="shared" si="7"/>
        <v>Bajo</v>
      </c>
      <c r="AE13" s="10">
        <v>10</v>
      </c>
      <c r="AF13" s="10">
        <f t="shared" si="8"/>
        <v>40</v>
      </c>
      <c r="AG13" s="10" t="str">
        <f t="shared" si="9"/>
        <v>III</v>
      </c>
      <c r="AH13" s="127" t="str">
        <f t="shared" si="10"/>
        <v>Aceptable</v>
      </c>
      <c r="AI13" s="10" t="s">
        <v>345</v>
      </c>
    </row>
  </sheetData>
  <sheetProtection selectLockedCells="1" selectUnlockedCells="1"/>
  <mergeCells count="20">
    <mergeCell ref="C3:E5"/>
    <mergeCell ref="F3:AF5"/>
    <mergeCell ref="AG3:AI5"/>
    <mergeCell ref="C6:C7"/>
    <mergeCell ref="D6:D7"/>
    <mergeCell ref="E6:E7"/>
    <mergeCell ref="F6:F7"/>
    <mergeCell ref="G6:H6"/>
    <mergeCell ref="I6:I7"/>
    <mergeCell ref="J6:L6"/>
    <mergeCell ref="M6:S6"/>
    <mergeCell ref="T6:T7"/>
    <mergeCell ref="V6:Z6"/>
    <mergeCell ref="AA6:AG6"/>
    <mergeCell ref="E9:E10"/>
    <mergeCell ref="AI8:AI12"/>
    <mergeCell ref="AI6:AI7"/>
    <mergeCell ref="C8:C12"/>
    <mergeCell ref="D8:D12"/>
    <mergeCell ref="F11:F12"/>
  </mergeCells>
  <conditionalFormatting sqref="AG6 S6 AG8:AG12 S8:S12">
    <cfRule type="containsText" dxfId="15" priority="137" operator="containsText" text="IV">
      <formula>NOT(ISERROR(SEARCH("IV",S6)))</formula>
    </cfRule>
    <cfRule type="containsText" dxfId="14" priority="138" operator="containsText" text="III">
      <formula>NOT(ISERROR(SEARCH("III",S6)))</formula>
    </cfRule>
    <cfRule type="containsText" dxfId="13" priority="139" operator="containsText" text="II">
      <formula>NOT(ISERROR(SEARCH("II",S6)))</formula>
    </cfRule>
    <cfRule type="containsText" dxfId="12" priority="140" operator="containsText" text="I">
      <formula>NOT(ISERROR(SEARCH("I",S6)))</formula>
    </cfRule>
  </conditionalFormatting>
  <conditionalFormatting sqref="S13">
    <cfRule type="containsText" dxfId="11" priority="21" operator="containsText" text="IV">
      <formula>NOT(ISERROR(SEARCH("IV",S13)))</formula>
    </cfRule>
    <cfRule type="containsText" dxfId="10" priority="22" operator="containsText" text="III">
      <formula>NOT(ISERROR(SEARCH("III",S13)))</formula>
    </cfRule>
    <cfRule type="containsText" dxfId="9" priority="23" operator="containsText" text="II">
      <formula>NOT(ISERROR(SEARCH("II",S13)))</formula>
    </cfRule>
    <cfRule type="containsText" dxfId="8" priority="24" operator="containsText" text="I">
      <formula>NOT(ISERROR(SEARCH("I",S13)))</formula>
    </cfRule>
  </conditionalFormatting>
  <conditionalFormatting sqref="AG13">
    <cfRule type="containsText" dxfId="7" priority="17" operator="containsText" text="IV">
      <formula>NOT(ISERROR(SEARCH("IV",AG13)))</formula>
    </cfRule>
    <cfRule type="containsText" dxfId="6" priority="18" operator="containsText" text="III">
      <formula>NOT(ISERROR(SEARCH("III",AG13)))</formula>
    </cfRule>
    <cfRule type="containsText" dxfId="5" priority="19" operator="containsText" text="II">
      <formula>NOT(ISERROR(SEARCH("II",AG13)))</formula>
    </cfRule>
    <cfRule type="containsText" dxfId="4" priority="20" operator="containsText" text="I">
      <formula>NOT(ISERROR(SEARCH("I",AG13)))</formula>
    </cfRule>
  </conditionalFormatting>
  <conditionalFormatting sqref="U13">
    <cfRule type="containsText" dxfId="3" priority="13" operator="containsText" text="IV">
      <formula>NOT(ISERROR(SEARCH("IV",U13)))</formula>
    </cfRule>
    <cfRule type="containsText" dxfId="2" priority="14" operator="containsText" text="III">
      <formula>NOT(ISERROR(SEARCH("III",U13)))</formula>
    </cfRule>
    <cfRule type="containsText" dxfId="1" priority="15" operator="containsText" text="II">
      <formula>NOT(ISERROR(SEARCH("II",U13)))</formula>
    </cfRule>
    <cfRule type="containsText" dxfId="0" priority="16" operator="containsText" text="I">
      <formula>NOT(ISERROR(SEARCH("I",U13)))</formula>
    </cfRule>
  </conditionalFormatting>
  <dataValidations count="5">
    <dataValidation type="list" allowBlank="1" showInputMessage="1" showErrorMessage="1" sqref="AC6:AC7 AC2 AC14:AC1048576" xr:uid="{00000000-0002-0000-0500-000000000000}">
      <formula1>$D$4:$D$6</formula1>
    </dataValidation>
    <dataValidation type="list" allowBlank="1" showInputMessage="1" showErrorMessage="1" sqref="AA14:AA1048576 M6:M7 M2 AA6:AA7 M14:M1048576" xr:uid="{00000000-0002-0000-0500-000001000000}">
      <formula1>$D$5:$D$8</formula1>
    </dataValidation>
    <dataValidation type="list" allowBlank="1" showInputMessage="1" showErrorMessage="1" sqref="AB14:AB1048576 N2 N6:N7 AB6:AB7 N14:N1048576" xr:uid="{00000000-0002-0000-0500-000002000000}">
      <formula1>$D$10:$D$10</formula1>
    </dataValidation>
    <dataValidation type="list" allowBlank="1" showInputMessage="1" showErrorMessage="1" sqref="AE14:AE1048576 Q14:Q1048576 AE6:AE7 Q6:Q7 Q2" xr:uid="{00000000-0002-0000-0500-000003000000}">
      <formula1>$D$13:$D$15</formula1>
    </dataValidation>
    <dataValidation type="list" allowBlank="1" showInputMessage="1" showErrorMessage="1" sqref="AG2:AG3 AG6:AG1048576" xr:uid="{00000000-0002-0000-0500-000004000000}">
      <formula1>#REF!</formula1>
    </dataValidation>
  </dataValidations>
  <printOptions horizontalCentered="1"/>
  <pageMargins left="0.19685039370078741" right="0" top="0" bottom="0" header="0" footer="0"/>
  <pageSetup paperSize="5" scale="37" fitToHeight="2" orientation="landscape" r:id="rId1"/>
  <headerFooter>
    <oddFooter>&amp;CAprobada 20/05/2019</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5000000}">
          <x14:formula1>
            <xm:f>CAMBIOS!$B$5:$B$8</xm:f>
          </x14:formula1>
          <xm:sqref>AA2 M8:M13 AA8:AA13</xm:sqref>
        </x14:dataValidation>
        <x14:dataValidation type="list" allowBlank="1" showInputMessage="1" showErrorMessage="1" xr:uid="{00000000-0002-0000-0500-000006000000}">
          <x14:formula1>
            <xm:f>CAMBIOS!$B$12:$B$15</xm:f>
          </x14:formula1>
          <xm:sqref>AB2 AB8:AB13 N8:N13</xm:sqref>
        </x14:dataValidation>
        <x14:dataValidation type="list" allowBlank="1" showInputMessage="1" showErrorMessage="1" xr:uid="{00000000-0002-0000-0500-000007000000}">
          <x14:formula1>
            <xm:f>CAMBIOS!$B$19:$B$22</xm:f>
          </x14:formula1>
          <xm:sqref>AE2 AE8:AE13 Q8:Q13</xm:sqref>
        </x14:dataValidation>
        <x14:dataValidation type="list" allowBlank="1" showInputMessage="1" showErrorMessage="1" xr:uid="{00000000-0002-0000-0500-000008000000}">
          <x14:formula1>
            <xm:f>CAMBIOS!$D$5:$D$58</xm:f>
          </x14:formula1>
          <xm:sqref>G6:G1048576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L58"/>
  <sheetViews>
    <sheetView tabSelected="1" view="pageBreakPreview" topLeftCell="F11" zoomScale="85" zoomScaleSheetLayoutView="85" workbookViewId="0">
      <selection activeCell="G13" sqref="G13:I13"/>
    </sheetView>
  </sheetViews>
  <sheetFormatPr baseColWidth="10" defaultRowHeight="17.25" x14ac:dyDescent="0.3"/>
  <cols>
    <col min="1" max="1" width="11.42578125" style="5"/>
    <col min="2" max="2" width="4.85546875" style="63" customWidth="1"/>
    <col min="3" max="3" width="9.140625" style="5" customWidth="1"/>
    <col min="4" max="4" width="8.7109375" style="59" customWidth="1"/>
    <col min="5" max="5" width="61.28515625" style="5" customWidth="1"/>
    <col min="6" max="6" width="28.7109375" style="5" customWidth="1"/>
    <col min="7" max="8" width="32.5703125" style="5" customWidth="1"/>
    <col min="9" max="9" width="35.42578125" style="5" customWidth="1"/>
    <col min="10" max="12" width="20.28515625" style="5" customWidth="1"/>
    <col min="13" max="16384" width="11.42578125" style="5"/>
  </cols>
  <sheetData>
    <row r="2" spans="1:12" ht="22.5" x14ac:dyDescent="0.3">
      <c r="F2" s="213" t="s">
        <v>113</v>
      </c>
      <c r="G2" s="213"/>
      <c r="H2" s="213"/>
      <c r="I2" s="213"/>
      <c r="J2" s="213"/>
      <c r="K2" s="213"/>
      <c r="L2" s="213"/>
    </row>
    <row r="3" spans="1:12" ht="18.75" x14ac:dyDescent="0.3">
      <c r="F3" s="214" t="s">
        <v>114</v>
      </c>
      <c r="G3" s="214" t="s">
        <v>115</v>
      </c>
      <c r="H3" s="214"/>
      <c r="I3" s="214"/>
      <c r="J3" s="12" t="s">
        <v>225</v>
      </c>
      <c r="K3" s="215" t="s">
        <v>226</v>
      </c>
      <c r="L3" s="215"/>
    </row>
    <row r="4" spans="1:12" ht="18" x14ac:dyDescent="0.3">
      <c r="A4" s="5" t="s">
        <v>30</v>
      </c>
      <c r="F4" s="214"/>
      <c r="G4" s="214"/>
      <c r="H4" s="214"/>
      <c r="I4" s="214"/>
      <c r="J4" s="11" t="s">
        <v>116</v>
      </c>
      <c r="K4" s="11" t="s">
        <v>223</v>
      </c>
      <c r="L4" s="11" t="s">
        <v>224</v>
      </c>
    </row>
    <row r="5" spans="1:12" ht="72.75" customHeight="1" x14ac:dyDescent="0.3">
      <c r="A5" s="5" t="s">
        <v>31</v>
      </c>
      <c r="B5" s="63">
        <v>10</v>
      </c>
      <c r="D5" s="60" t="s">
        <v>94</v>
      </c>
      <c r="F5" s="128" t="s">
        <v>208</v>
      </c>
      <c r="G5" s="216" t="s">
        <v>210</v>
      </c>
      <c r="H5" s="216"/>
      <c r="I5" s="216"/>
      <c r="J5" s="14"/>
      <c r="K5" s="15"/>
      <c r="L5" s="15"/>
    </row>
    <row r="6" spans="1:12" ht="72.75" customHeight="1" x14ac:dyDescent="0.3">
      <c r="A6" s="5" t="s">
        <v>32</v>
      </c>
      <c r="B6" s="63">
        <v>6</v>
      </c>
      <c r="D6" s="59" t="s">
        <v>45</v>
      </c>
      <c r="F6" s="128" t="s">
        <v>209</v>
      </c>
      <c r="G6" s="216" t="s">
        <v>216</v>
      </c>
      <c r="H6" s="216"/>
      <c r="I6" s="216"/>
      <c r="J6" s="14"/>
      <c r="K6" s="15"/>
      <c r="L6" s="15"/>
    </row>
    <row r="7" spans="1:12" ht="72.75" customHeight="1" x14ac:dyDescent="0.3">
      <c r="A7" s="5" t="s">
        <v>3</v>
      </c>
      <c r="B7" s="63">
        <v>2</v>
      </c>
      <c r="D7" s="59" t="s">
        <v>46</v>
      </c>
      <c r="F7" s="128" t="s">
        <v>214</v>
      </c>
      <c r="G7" s="216" t="s">
        <v>215</v>
      </c>
      <c r="H7" s="216"/>
      <c r="I7" s="216"/>
      <c r="J7" s="14"/>
      <c r="K7" s="15"/>
      <c r="L7" s="15"/>
    </row>
    <row r="8" spans="1:12" ht="92.25" customHeight="1" x14ac:dyDescent="0.3">
      <c r="A8" s="5" t="s">
        <v>33</v>
      </c>
      <c r="B8" s="63">
        <v>0</v>
      </c>
      <c r="D8" s="59" t="s">
        <v>47</v>
      </c>
      <c r="F8" s="128" t="s">
        <v>227</v>
      </c>
      <c r="G8" s="216" t="s">
        <v>228</v>
      </c>
      <c r="H8" s="216"/>
      <c r="I8" s="216"/>
      <c r="J8" s="14"/>
      <c r="K8" s="15"/>
      <c r="L8" s="15"/>
    </row>
    <row r="9" spans="1:12" ht="72.75" customHeight="1" x14ac:dyDescent="0.3">
      <c r="D9" s="59" t="s">
        <v>48</v>
      </c>
      <c r="F9" s="128" t="s">
        <v>266</v>
      </c>
      <c r="G9" s="216" t="s">
        <v>267</v>
      </c>
      <c r="H9" s="216"/>
      <c r="I9" s="216"/>
      <c r="J9" s="14"/>
      <c r="K9" s="15"/>
      <c r="L9" s="15"/>
    </row>
    <row r="10" spans="1:12" ht="72.75" customHeight="1" x14ac:dyDescent="0.3">
      <c r="D10" s="59" t="s">
        <v>108</v>
      </c>
      <c r="F10" s="128" t="s">
        <v>361</v>
      </c>
      <c r="G10" s="216" t="s">
        <v>363</v>
      </c>
      <c r="H10" s="216"/>
      <c r="I10" s="216"/>
      <c r="J10" s="14" t="s">
        <v>362</v>
      </c>
      <c r="K10" s="14" t="s">
        <v>359</v>
      </c>
      <c r="L10" s="14" t="s">
        <v>360</v>
      </c>
    </row>
    <row r="11" spans="1:12" ht="72.75" customHeight="1" x14ac:dyDescent="0.3">
      <c r="A11" s="5" t="s">
        <v>34</v>
      </c>
      <c r="D11" s="59" t="s">
        <v>49</v>
      </c>
      <c r="F11" s="13" t="s">
        <v>346</v>
      </c>
      <c r="G11" s="216" t="s">
        <v>347</v>
      </c>
      <c r="H11" s="216"/>
      <c r="I11" s="216"/>
      <c r="J11" s="14" t="s">
        <v>348</v>
      </c>
      <c r="K11" s="15" t="s">
        <v>359</v>
      </c>
      <c r="L11" s="15" t="s">
        <v>360</v>
      </c>
    </row>
    <row r="12" spans="1:12" ht="72.75" customHeight="1" x14ac:dyDescent="0.3">
      <c r="A12" s="5" t="s">
        <v>109</v>
      </c>
      <c r="B12" s="63">
        <v>4</v>
      </c>
      <c r="D12" s="59" t="s">
        <v>50</v>
      </c>
      <c r="F12" s="128" t="s">
        <v>365</v>
      </c>
      <c r="G12" s="216" t="s">
        <v>367</v>
      </c>
      <c r="H12" s="216"/>
      <c r="I12" s="216"/>
      <c r="J12" s="15" t="s">
        <v>362</v>
      </c>
      <c r="K12" s="15" t="s">
        <v>366</v>
      </c>
      <c r="L12" s="15" t="s">
        <v>360</v>
      </c>
    </row>
    <row r="13" spans="1:12" ht="183.75" customHeight="1" x14ac:dyDescent="0.3">
      <c r="A13" s="5" t="s">
        <v>35</v>
      </c>
      <c r="B13" s="63">
        <v>3</v>
      </c>
      <c r="D13" s="59" t="s">
        <v>51</v>
      </c>
      <c r="F13" s="129" t="s">
        <v>540</v>
      </c>
      <c r="G13" s="217" t="s">
        <v>539</v>
      </c>
      <c r="H13" s="216"/>
      <c r="I13" s="216"/>
      <c r="J13" s="14" t="s">
        <v>500</v>
      </c>
      <c r="K13" s="14" t="s">
        <v>501</v>
      </c>
      <c r="L13" s="15" t="s">
        <v>360</v>
      </c>
    </row>
    <row r="14" spans="1:12" ht="72.75" customHeight="1" x14ac:dyDescent="0.3">
      <c r="A14" s="5" t="s">
        <v>36</v>
      </c>
      <c r="B14" s="63">
        <v>2</v>
      </c>
      <c r="D14" s="60" t="s">
        <v>93</v>
      </c>
      <c r="F14" s="13"/>
      <c r="G14" s="216"/>
      <c r="H14" s="216"/>
      <c r="I14" s="216"/>
      <c r="J14" s="14"/>
      <c r="K14" s="15"/>
      <c r="L14" s="15"/>
    </row>
    <row r="15" spans="1:12" x14ac:dyDescent="0.3">
      <c r="A15" s="5" t="s">
        <v>95</v>
      </c>
      <c r="B15" s="63">
        <v>1</v>
      </c>
      <c r="D15" s="59" t="s">
        <v>52</v>
      </c>
    </row>
    <row r="16" spans="1:12" x14ac:dyDescent="0.3">
      <c r="D16" s="59" t="s">
        <v>53</v>
      </c>
    </row>
    <row r="17" spans="1:4" x14ac:dyDescent="0.3">
      <c r="D17" s="59" t="s">
        <v>54</v>
      </c>
    </row>
    <row r="18" spans="1:4" x14ac:dyDescent="0.3">
      <c r="A18" s="5" t="s">
        <v>37</v>
      </c>
      <c r="D18" s="59" t="s">
        <v>55</v>
      </c>
    </row>
    <row r="19" spans="1:4" x14ac:dyDescent="0.3">
      <c r="A19" s="5" t="s">
        <v>38</v>
      </c>
      <c r="B19" s="63">
        <v>100</v>
      </c>
      <c r="D19" s="59" t="s">
        <v>56</v>
      </c>
    </row>
    <row r="20" spans="1:4" x14ac:dyDescent="0.3">
      <c r="A20" s="5" t="s">
        <v>39</v>
      </c>
      <c r="B20" s="63">
        <v>60</v>
      </c>
      <c r="D20" s="59" t="s">
        <v>57</v>
      </c>
    </row>
    <row r="21" spans="1:4" x14ac:dyDescent="0.3">
      <c r="A21" s="5" t="s">
        <v>40</v>
      </c>
      <c r="B21" s="63">
        <v>25</v>
      </c>
      <c r="D21" s="59" t="s">
        <v>58</v>
      </c>
    </row>
    <row r="22" spans="1:4" x14ac:dyDescent="0.3">
      <c r="A22" s="5" t="s">
        <v>41</v>
      </c>
      <c r="B22" s="63">
        <v>10</v>
      </c>
    </row>
    <row r="23" spans="1:4" x14ac:dyDescent="0.3">
      <c r="D23" s="60" t="s">
        <v>87</v>
      </c>
    </row>
    <row r="24" spans="1:4" x14ac:dyDescent="0.3">
      <c r="D24" s="61" t="s">
        <v>110</v>
      </c>
    </row>
    <row r="25" spans="1:4" x14ac:dyDescent="0.3">
      <c r="D25" s="59" t="s">
        <v>96</v>
      </c>
    </row>
    <row r="26" spans="1:4" x14ac:dyDescent="0.3">
      <c r="D26" s="59" t="s">
        <v>88</v>
      </c>
    </row>
    <row r="27" spans="1:4" x14ac:dyDescent="0.3">
      <c r="D27" s="59" t="s">
        <v>89</v>
      </c>
    </row>
    <row r="28" spans="1:4" x14ac:dyDescent="0.3">
      <c r="D28" s="59" t="s">
        <v>97</v>
      </c>
    </row>
    <row r="29" spans="1:4" x14ac:dyDescent="0.3">
      <c r="D29" s="59" t="s">
        <v>90</v>
      </c>
    </row>
    <row r="30" spans="1:4" x14ac:dyDescent="0.3">
      <c r="D30" s="60" t="s">
        <v>92</v>
      </c>
    </row>
    <row r="31" spans="1:4" x14ac:dyDescent="0.3">
      <c r="D31" s="59" t="s">
        <v>59</v>
      </c>
    </row>
    <row r="32" spans="1:4" x14ac:dyDescent="0.3">
      <c r="D32" s="59" t="s">
        <v>98</v>
      </c>
    </row>
    <row r="33" spans="4:4" x14ac:dyDescent="0.3">
      <c r="D33" s="59" t="s">
        <v>99</v>
      </c>
    </row>
    <row r="34" spans="4:4" x14ac:dyDescent="0.3">
      <c r="D34" s="59" t="s">
        <v>60</v>
      </c>
    </row>
    <row r="35" spans="4:4" x14ac:dyDescent="0.3">
      <c r="D35" s="59" t="s">
        <v>61</v>
      </c>
    </row>
    <row r="36" spans="4:4" x14ac:dyDescent="0.3">
      <c r="D36" s="59" t="s">
        <v>62</v>
      </c>
    </row>
    <row r="37" spans="4:4" x14ac:dyDescent="0.3">
      <c r="D37" s="60" t="s">
        <v>100</v>
      </c>
    </row>
    <row r="38" spans="4:4" x14ac:dyDescent="0.3">
      <c r="D38" s="59" t="s">
        <v>63</v>
      </c>
    </row>
    <row r="39" spans="4:4" x14ac:dyDescent="0.3">
      <c r="D39" s="59" t="s">
        <v>64</v>
      </c>
    </row>
    <row r="40" spans="4:4" x14ac:dyDescent="0.3">
      <c r="D40" s="59" t="s">
        <v>65</v>
      </c>
    </row>
    <row r="41" spans="4:4" x14ac:dyDescent="0.3">
      <c r="D41" s="59" t="s">
        <v>66</v>
      </c>
    </row>
    <row r="42" spans="4:4" x14ac:dyDescent="0.3">
      <c r="D42" s="59" t="s">
        <v>75</v>
      </c>
    </row>
    <row r="43" spans="4:4" x14ac:dyDescent="0.3">
      <c r="D43" s="60" t="s">
        <v>91</v>
      </c>
    </row>
    <row r="44" spans="4:4" x14ac:dyDescent="0.3">
      <c r="D44" s="59" t="s">
        <v>67</v>
      </c>
    </row>
    <row r="45" spans="4:4" x14ac:dyDescent="0.3">
      <c r="D45" s="59" t="s">
        <v>68</v>
      </c>
    </row>
    <row r="46" spans="4:4" x14ac:dyDescent="0.3">
      <c r="D46" s="59" t="s">
        <v>69</v>
      </c>
    </row>
    <row r="47" spans="4:4" x14ac:dyDescent="0.3">
      <c r="D47" s="59" t="s">
        <v>70</v>
      </c>
    </row>
    <row r="48" spans="4:4" x14ac:dyDescent="0.3">
      <c r="D48" s="59" t="s">
        <v>71</v>
      </c>
    </row>
    <row r="49" spans="4:4" x14ac:dyDescent="0.3">
      <c r="D49" s="59" t="s">
        <v>72</v>
      </c>
    </row>
    <row r="50" spans="4:4" x14ac:dyDescent="0.3">
      <c r="D50" s="59" t="s">
        <v>73</v>
      </c>
    </row>
    <row r="51" spans="4:4" x14ac:dyDescent="0.3">
      <c r="D51" s="59" t="s">
        <v>74</v>
      </c>
    </row>
    <row r="52" spans="4:4" x14ac:dyDescent="0.3">
      <c r="D52" s="60" t="s">
        <v>101</v>
      </c>
    </row>
    <row r="53" spans="4:4" x14ac:dyDescent="0.3">
      <c r="D53" s="59" t="s">
        <v>102</v>
      </c>
    </row>
    <row r="54" spans="4:4" x14ac:dyDescent="0.3">
      <c r="D54" s="59" t="s">
        <v>103</v>
      </c>
    </row>
    <row r="55" spans="4:4" x14ac:dyDescent="0.3">
      <c r="D55" s="59" t="s">
        <v>104</v>
      </c>
    </row>
    <row r="56" spans="4:4" x14ac:dyDescent="0.3">
      <c r="D56" s="59" t="s">
        <v>105</v>
      </c>
    </row>
    <row r="57" spans="4:4" x14ac:dyDescent="0.3">
      <c r="D57" s="59" t="s">
        <v>106</v>
      </c>
    </row>
    <row r="58" spans="4:4" x14ac:dyDescent="0.3">
      <c r="D58" s="59" t="s">
        <v>107</v>
      </c>
    </row>
  </sheetData>
  <mergeCells count="14">
    <mergeCell ref="F2:L2"/>
    <mergeCell ref="G3:I4"/>
    <mergeCell ref="K3:L3"/>
    <mergeCell ref="F3:F4"/>
    <mergeCell ref="G14:I14"/>
    <mergeCell ref="G5:I5"/>
    <mergeCell ref="G6:I6"/>
    <mergeCell ref="G7:I7"/>
    <mergeCell ref="G8:I8"/>
    <mergeCell ref="G9:I9"/>
    <mergeCell ref="G10:I10"/>
    <mergeCell ref="G11:I11"/>
    <mergeCell ref="G12:I12"/>
    <mergeCell ref="G13:I13"/>
  </mergeCells>
  <printOptions horizontalCentered="1"/>
  <pageMargins left="0" right="0" top="0" bottom="0" header="0" footer="0"/>
  <pageSetup scale="68"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PISO 15</vt:lpstr>
      <vt:lpstr>MISIÓN</vt:lpstr>
      <vt:lpstr>TERCEROS</vt:lpstr>
      <vt:lpstr>CONDUCTORES (MENSAJEROS Y VEH).</vt:lpstr>
      <vt:lpstr>VISITANTES</vt:lpstr>
      <vt:lpstr>ZONAS COMUNES</vt:lpstr>
      <vt:lpstr>CAMBIOS</vt:lpstr>
      <vt:lpstr>CAMBIOS!Área_de_impresión</vt:lpstr>
      <vt:lpstr>'CONDUCTORES (MENSAJEROS Y VEH).'!Área_de_impresión</vt:lpstr>
      <vt:lpstr>MISIÓN!Área_de_impresión</vt:lpstr>
      <vt:lpstr>'PISO 15'!Área_de_impresión</vt:lpstr>
      <vt:lpstr>TERCEROS!Área_de_impresión</vt:lpstr>
      <vt:lpstr>VISITANTES!Área_de_impresión</vt:lpstr>
      <vt:lpstr>'ZONAS COMUNES'!Área_de_impresión</vt:lpstr>
      <vt:lpstr>'PISO 15'!Títulos_a_imprimir</vt:lpstr>
      <vt:lpstr>'ZONAS COMUNES'!Títulos_a_imprimir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keywords>Aprobado 20/05/2019</cp:keywords>
  <cp:lastModifiedBy>fhrov</cp:lastModifiedBy>
  <cp:lastPrinted>2020-10-19T23:37:09Z</cp:lastPrinted>
  <dcterms:created xsi:type="dcterms:W3CDTF">2011-04-28T21:04:19Z</dcterms:created>
  <dcterms:modified xsi:type="dcterms:W3CDTF">2022-10-27T19:20:56Z</dcterms:modified>
</cp:coreProperties>
</file>