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20\"/>
    </mc:Choice>
  </mc:AlternateContent>
  <xr:revisionPtr revIDLastSave="0" documentId="8_{FB0E425D-64F6-4F86-8DCF-15F46F693036}" xr6:coauthVersionLast="45" xr6:coauthVersionMax="45" xr10:uidLastSave="{00000000-0000-0000-0000-000000000000}"/>
  <bookViews>
    <workbookView xWindow="-120" yWindow="-120" windowWidth="20730" windowHeight="11310" xr2:uid="{E859394E-9A39-44F2-8E9E-470BF759855C}"/>
  </bookViews>
  <sheets>
    <sheet name="Hoja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8" i="1" l="1"/>
  <c r="S11" i="1"/>
  <c r="S10" i="1"/>
  <c r="S9" i="1"/>
  <c r="S8" i="1"/>
  <c r="S7" i="1"/>
  <c r="S3" i="1"/>
  <c r="S2" i="1"/>
  <c r="P2" i="1"/>
  <c r="U18" i="1" s="1"/>
  <c r="V18" i="1" s="1"/>
  <c r="U20" i="1" l="1"/>
  <c r="V20" i="1" s="1"/>
  <c r="U22" i="1"/>
  <c r="V22" i="1" s="1"/>
  <c r="U24" i="1"/>
  <c r="V24" i="1" s="1"/>
  <c r="U17" i="1"/>
  <c r="V17" i="1" s="1"/>
  <c r="U19" i="1"/>
  <c r="V19" i="1" s="1"/>
  <c r="U21" i="1"/>
  <c r="V21" i="1" s="1"/>
  <c r="U23" i="1"/>
  <c r="V23" i="1" s="1"/>
</calcChain>
</file>

<file path=xl/sharedStrings.xml><?xml version="1.0" encoding="utf-8"?>
<sst xmlns="http://schemas.openxmlformats.org/spreadsheetml/2006/main" count="123" uniqueCount="93">
  <si>
    <t>Fecha de hoy</t>
  </si>
  <si>
    <t>PLAN DE MEJORAMIENTO</t>
  </si>
  <si>
    <t>Numero Observaciones</t>
  </si>
  <si>
    <t>PROCESO:</t>
  </si>
  <si>
    <t xml:space="preserve"> CONTROL Y EVALUACIÓN </t>
  </si>
  <si>
    <t>No acciones</t>
  </si>
  <si>
    <t>PROCEDIMIENTO:</t>
  </si>
  <si>
    <t>PLANES DE MEJORAMIENTO</t>
  </si>
  <si>
    <t>FECHA DE APROBACIÓN:</t>
  </si>
  <si>
    <t>CÓDIGO:</t>
  </si>
  <si>
    <t>VERSIÓN:</t>
  </si>
  <si>
    <t>06/06/2017</t>
  </si>
  <si>
    <t>CYE05-FOR02</t>
  </si>
  <si>
    <t>si</t>
  </si>
  <si>
    <t>sin vencer</t>
  </si>
  <si>
    <t>parcial</t>
  </si>
  <si>
    <t>no</t>
  </si>
  <si>
    <t>n/a</t>
  </si>
  <si>
    <t>AUDITORÍA</t>
  </si>
  <si>
    <t>ANÁLISIS DE CAUSAS  Y ACCIÓN POR PARTE DE RESPONSABLE DEL PROCESO</t>
  </si>
  <si>
    <t>SEGUIMIENTO OFICINA CONTROL INTERNO</t>
  </si>
  <si>
    <t>FECHA DE INFORME DE  AUDITORÍA</t>
  </si>
  <si>
    <t>OBJETIVO DE AUDITORÍA</t>
  </si>
  <si>
    <t>PROCESO EVALUADO</t>
  </si>
  <si>
    <t>LÍDER DEL PROCESO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</si>
  <si>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</si>
  <si>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</si>
  <si>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</si>
  <si>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</si>
  <si>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</si>
  <si>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</si>
  <si>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</si>
  <si>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</si>
  <si>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</si>
  <si>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</si>
  <si>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</si>
  <si>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</si>
  <si>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</si>
  <si>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Comentarios a las observaciones de C.I.</t>
  </si>
  <si>
    <t>NOMBRE</t>
  </si>
  <si>
    <t>CARGO</t>
  </si>
  <si>
    <t>Dias vencidos</t>
  </si>
  <si>
    <t>1 Vencido 0 sin vencer</t>
  </si>
  <si>
    <t>Evaluar el desempeño del sistema de gestión documental de la CGN, mediante la verificación del cumplimiento de la normatividad asociada, así como los lineamientos internos establecidos identificando el mejoramiento continuo aplicado en su gestión.</t>
  </si>
  <si>
    <t xml:space="preserve">Gestión Documental </t>
  </si>
  <si>
    <t>Luis Fernando Ortiz Sánchez</t>
  </si>
  <si>
    <t>El Programa de Gestión documental contempla en la parte final punto 5 armonización con el Modelo Estándar de Control Interno y 6 armonización con el sistema integrado de gestión institucional, elementos como el eje transversal de información y comunicación, además de la NTCGP 1000, MECI 1000 de 2005, normatividad que a partir de la promulgación del decreto 1499 de 2017 fue derogada.</t>
  </si>
  <si>
    <t>Recomendamos mantener los documentos con la normatividad vigente, de igual manera tener en cuenta el procedimiento existente en el sistema SIGI para actualizarlos.</t>
  </si>
  <si>
    <t>Falta de actualización de la documentación de acuerdo a la normatividad vigente.</t>
  </si>
  <si>
    <t>Actualizar el programa de Gestión Documental en cuanto a la normatividad vigente</t>
  </si>
  <si>
    <t>Martin Augusto Durán Cespedes</t>
  </si>
  <si>
    <t>Coordinador GIT Servicios Generales, Administrativos y Financieros</t>
  </si>
  <si>
    <t>Programa+de+Gestión+Documental+v5+dic+2018.pdf</t>
  </si>
  <si>
    <t>Jorge Ivan Osorio Velasquez</t>
  </si>
  <si>
    <t>El auditor realizo consulta del prorama de gestion documental en la pagina web de la CGN verificando que este efectivamente se encuentra actualziado con la normatividad legal vigente, programa de Gestion Documental Version 5 de diciembre de 2018.</t>
  </si>
  <si>
    <t xml:space="preserve">• El artículo 18 de la ley 594 de 2000 menciona Capacitación para los funcionarios de archivo. 
“…Las entidades tienen la obligación de capacitar y actualizar a los funcionarios de archivo, en programas y áreas relacionadas con su labor...” 
Al verificar su cumplimiento se evidencio que la última capacitación que prestan sus actividades en esta dependencia fue en el año 2015, por tanto, no se está cumpliendo a cabalidad esta obligación de carácter legal, sin embargo, la entidad podría optar por brindar estas capacitaciones buscando otras alternativas educativas, como por ejemplo las realizadas por el Archivo General de la Nación en su rol de asesor. 
</t>
  </si>
  <si>
    <t>Dada la complejidad normativa que regula las actividades archivísticas, este GIT recomienda cumplir los elementos mínimos obligatorios establecidos en la ley 594 de 2000, decretos y acuerdos, con la finalidad de gestionar con más efectividad la Gestión documental de la entidad.</t>
  </si>
  <si>
    <t>Falta de interes por parte de los colabores para capacitarse, además falta de motivación por parte de los supervisores para que los colaboradores asistan a estas capacitaciones.</t>
  </si>
  <si>
    <t xml:space="preserve"> - Informar sobre el calendario de capacitaciones que brinda el Archivo General de la Nación.             - Asisitir por lo menos a 3 capacitaciones en el año 2019.</t>
  </si>
  <si>
    <t>Z:\2018\Auditorias\Gestion Documental\4. Plan de Mejoramiento\Evidencias\2
Doc: Cronograma AGN V4 y Correo electronico CGN</t>
  </si>
  <si>
    <t>5/04/2019
08/07/2019
18/12/2019
07/04/2020</t>
  </si>
  <si>
    <t>Jorge Ivan Osorio Velasquez
Dhernandez</t>
  </si>
  <si>
    <t>Las acciones no se han realizado aun puesto que la fecha pára el cumpliiento esta plasmada para el año 2019
Dhernandez: Se cumplió la acción 1, quedando pendiente  la acción 2.
07/04/2020:  Se evidenció la asistencia a dos mesas sectoriales de Gestión Documental programdas por Archivo General de la Nación. (30 de abril 2019 y 28 de octubre de 2019).</t>
  </si>
  <si>
    <t>Existen documentos de tamaños superiores a la capacidad de los 2 scaner's existentes, los cuales no se pueden tramitar; además de ello existen documentos con características especiales de grosor, textura etc. que no son reconocidos por los equipos existentes, lo anterior enmarcado en el acuerdo 037 de 2002 del archivo general de la nación el cual menciona que se debe Garantizar la disponibilidad del equipamiento hardware y software, necesario para adelantar el trabajo.</t>
  </si>
  <si>
    <t>Falta de recursos para la adquisición del escaner requerido para el contenido archivistico con el que contiene la Unidad Administrativa Especial Contaduria General de la Nación.</t>
  </si>
  <si>
    <t>Solicitud de compra de escaner con las características adecuadas a las necesidades del Archivo Central de la entidad, al GIT de Apoyo Informático.</t>
  </si>
  <si>
    <t>14/06/2019
15/12/2019</t>
  </si>
  <si>
    <t>Z:\2018\Auditorias\Gestion Documental\4. Plan de Mejoramiento\Evidencias\Evidencias feb 2020
Doc: Correo de Contaduria General de la Nación</t>
  </si>
  <si>
    <t>16/02/2019
14/08/2019
22/08/2019
17/10/2019
18/12/2019</t>
  </si>
  <si>
    <t>Las acciones no se han realizado aun puesto que la fecha pára el cumpliiento esta plasmada para el año 2019
dhernandez: Se envió el dia 14 de agosto un correo solicitando los soportes para el cierre de la acción.
dhernandez: Nuevamente se envió el dia 22 de agosto un correo solicitando los soportes para el cierre de la acción.
dhernandez: Se concedió plazo para el cierre de la acción mediante radicado No. 20191100013943
08/04/2020: El proceso realizo la solicitud de scanner de acuerdo a lo establecido en la actividad.</t>
  </si>
  <si>
    <t xml:space="preserve">• El acuerdo 08 de 2014 del Archivo General de la Nación en su artículo 3 establece:
“Los edificios y locales destinados a albergar material de archivo, deben cumplir con las condiciones ambientales que incluyan el control, registro y análisis permanente de temperatura, humedad relativa, ventilación, contaminantes atmosféricos e iluminación, evitando fluctuaciones en las condiciones, que puedan causar alteraciones a los documentos y pongan en riesgo su preservación en el tiempo.
Subrayado fuera del texto
Al verificar el cumplimiento de lo establecido en el acuerdo, se evidencia según aclaración dada por el auditado, que el equipo para la atención de desastres está siendo actualizado en el momento de la revisión; la CGN no cuenta con sistema de alarma contra incendio o robo, ni ha dispuesto algunos de los mecanismos de control mencionados anteriormente.
</t>
  </si>
  <si>
    <t>No se genera plan de mejoramiento ya que contamos con las evidencias.</t>
  </si>
  <si>
    <t>Niveles de iluminación.pdf</t>
  </si>
  <si>
    <t>La entidad cuenta con la medición y el control de las condiciones ambientales, mediante un elemento llamado Termohigrómetro, se aportan evidencias. Se cuenta con el estudio de iluminación en toda la entidad. El archivo central de la entidad cuenta con sensores tanto de incendio como de humo. El edificio en el cual se encuentra ubicada la entidad cuenta con alarma contra robo.</t>
  </si>
  <si>
    <t xml:space="preserve">Se puede inferir que hay debilidades de control por parte del proceso, en cuanto al manejo de la información relacionada con la gestión del mismo.
</t>
  </si>
  <si>
    <t xml:space="preserve">Es importante la seguridad de la información de los procesos de Gestión Documental de la CGN, por lo anterior recomendamos realizar una evaluación de los controles existentes en el área o construirlos, con el objetivo de dar seguridad, oportunidad y completitud a la información de gestión del proceso. </t>
  </si>
  <si>
    <t>No se cumple con lo requerido en los procedimientos, esto se debe a la falta de gestión del conocimiento de los colaboradores y al defender el cumplimiento de lo estipulado en los procedimientos.</t>
  </si>
  <si>
    <t xml:space="preserve">Cumplimiento a cabalidad de los procedimientos y sus respectivos documentos y registros.  </t>
  </si>
  <si>
    <t>Z:\2018\Auditorias\Gestion Documental\4. Plan de Mejoramiento\Evidencias\5 y 8</t>
  </si>
  <si>
    <t>15/04/2019
08/07/2019</t>
  </si>
  <si>
    <t>Las acciones no se han realizado aun puesto que la fecha pára el cumpliiento esta plasmada para el año 2019
Dhernandez: Se adjuntaron las evidencias para el cierre de la acción</t>
  </si>
  <si>
    <t xml:space="preserve">►No se evidencio comunicado por parte de la Secretaria General o el responsable del archivo a los coordinadores de las dependencias sobre la aprobación de la correspondiente TRD tal y como se menciona en la actividad 4 del PRC-10.
►Se infiere la debilidad en la efectividad de la CGN para la aprobación de las TRD acorde a las normas vigentes.
</t>
  </si>
  <si>
    <t>La CGN debe considerar ajustar el procedimiento PRC-10 “Actualización de las TRD”, en cuanto a su ciclo de gestión, toda vez que este termina una vez sean aprobadas por el comité evaluador de documentos, tal y como lo dispone el acuerdo 04 de 2013, actividades no contempladas en este y así mitigar el potencial riesgo de incumplimiento del acuerdo; de igual manera, para la actividad 4 en el sentido que la instancia de aprobación y comunicación es desarrollada mediante la suscripción de las mismas y la asistencia de los líderes al comité SIGI, en el cual las socializan, someten a consideración y aprueban</t>
  </si>
  <si>
    <t>Actualización del procedimiento GAD-PRC10 Actualización de las TRD.</t>
  </si>
  <si>
    <t>C:\Users\josoriov\Desktop\GAD-PRC10 ACTUALIZACIÓN TABLAS DE RETENCIÓN DOCUMENTAL_v6.pdf</t>
  </si>
  <si>
    <t>El procedimiento GAD-PRC10 de actualizacion de las tablas de retencion documental, fue actualizado de acuerdo a las recomendaciones dadas por la oficina de Control Interno</t>
  </si>
  <si>
    <t>La CGN no cuenta con el programa de conservación preventiva tal y como lo dispone el acuerdo 006 de 2014 del archivo General de la nación, comprometiendo la gestión documental por cuanto se está incumpliendo la normatividad que regula el sistema.</t>
  </si>
  <si>
    <t>Realizar un análisis de causa en donde establezcan los motivos o circunstancias que conllevaron a la entidad a la omisión de la construcción del respectivo programa institucional de conservación preventiva acorde con acuerdo 006 de 2014; de igual manera establecer controles de requisitos legales para evitar la materialización del riesgo de incumplimiento legal y por ultimo establecer las estrategias que conlleven a la elaboración del programa.</t>
  </si>
  <si>
    <t>Link y pantallazo.docx</t>
  </si>
  <si>
    <t>La entidad cuenta con el Sistema Integrado de Conservación - SIC, el cual se encuentra publicado en la intranet en el siguiente Link descrito anteriormente y que hace parte de este formato.</t>
  </si>
  <si>
    <t>De acuerdo al procedimiento GAD-PRC11, se observa que cuando hay solicitud de documentos por parte de las dependencias y estos no se encuentran en el archivo central, se debe de comunicar mediante correo electrónico a la dependencia que lo requirió, sin embargo, al verificar esta actividad no se encontró ningún tipo de evidencia que lo demuestre.</t>
  </si>
  <si>
    <t>Resocializar los diferentes procedimientos existentes en gestión documental con cada uno de los funcionarios responsables de gestionarlos, con la finalidad de hacer un efectivo desarrollo de sus actividades.</t>
  </si>
  <si>
    <t>15/04/2018
08/07/2019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</si>
</sst>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8"/>
      <color theme="1"/>
      <name val="Arial"/>
      <family val="2"/>
    </font>
    <font>
      <b/>
      <sz val="8"/>
      <name val="Verdana"/>
      <family val="2"/>
    </font>
    <font>
      <b/>
      <sz val="8"/>
      <color indexed="8"/>
      <name val="Calibri"/>
      <family val="2"/>
      <scheme val="minor"/>
    </font>
    <font>
      <b/>
      <sz val="8"/>
      <color indexed="8"/>
      <name val="Arial"/>
      <family val="2"/>
    </font>
    <font>
      <sz val="8"/>
      <color indexed="8"/>
      <name val="Calibri"/>
      <family val="2"/>
      <scheme val="minor"/>
    </font>
    <font>
      <sz val="8"/>
      <color indexed="8"/>
      <name val="Arial"/>
      <family val="2"/>
    </font>
    <font>
      <sz val="11"/>
      <color theme="1"/>
      <name val="Arial"/>
      <family val="2"/>
    </font>
    <font>
      <sz val="9"/>
      <color theme="1"/>
      <name val="Calibri"/>
      <family val="2"/>
      <scheme val="minor"/>
    </font>
    <font>
      <b/>
      <sz val="14"/>
      <color rgb="FFBFBFBF"/>
      <name val="Arial"/>
      <family val="2"/>
    </font>
    <font>
      <sz val="12"/>
      <color theme="1"/>
      <name val="Calibri"/>
      <family val="2"/>
      <scheme val="minor"/>
    </font>
    <font>
      <sz val="9"/>
      <color theme="1"/>
      <name val="Arial"/>
      <family val="2"/>
    </font>
    <font>
      <b/>
      <sz val="11"/>
      <color rgb="FF000000"/>
      <name val="Arial"/>
      <family val="2"/>
    </font>
    <font>
      <sz val="9"/>
      <color rgb="FF000000"/>
      <name val="Arial"/>
      <family val="2"/>
    </font>
    <font>
      <sz val="11"/>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
      <patternFill patternType="solid">
        <fgColor theme="6" tint="0.39997558519241921"/>
        <bgColor indexed="64"/>
      </patternFill>
    </fill>
  </fills>
  <borders count="3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131">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5" fillId="0" borderId="4" xfId="0" applyFont="1" applyBorder="1" applyProtection="1">
      <protection hidden="1"/>
    </xf>
    <xf numFmtId="0" fontId="2" fillId="0" borderId="4" xfId="0" applyFont="1" applyBorder="1" applyProtection="1">
      <protection hidden="1"/>
    </xf>
    <xf numFmtId="0" fontId="4" fillId="0" borderId="5" xfId="0" applyFont="1" applyBorder="1" applyProtection="1">
      <protection hidden="1"/>
    </xf>
    <xf numFmtId="0" fontId="7" fillId="0" borderId="6" xfId="0" applyFont="1" applyBorder="1" applyAlignment="1">
      <alignment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0" xfId="0" applyFont="1" applyProtection="1">
      <protection hidden="1"/>
    </xf>
    <xf numFmtId="0" fontId="0" fillId="0" borderId="0" xfId="0" applyAlignment="1" applyProtection="1">
      <alignment horizontal="center" vertical="center"/>
      <protection hidden="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Alignment="1" applyProtection="1">
      <alignment wrapText="1"/>
      <protection hidden="1"/>
    </xf>
    <xf numFmtId="14" fontId="8" fillId="0" borderId="16" xfId="0" applyNumberFormat="1" applyFont="1" applyBorder="1" applyAlignment="1">
      <alignment vertical="center" wrapText="1"/>
    </xf>
    <xf numFmtId="14" fontId="7" fillId="0" borderId="16" xfId="0" applyNumberFormat="1" applyFont="1" applyBorder="1" applyAlignment="1">
      <alignment horizontal="right" vertical="center" wrapText="1"/>
    </xf>
    <xf numFmtId="14" fontId="7" fillId="0" borderId="17" xfId="0" applyNumberFormat="1" applyFont="1" applyBorder="1" applyAlignment="1">
      <alignment horizontal="right" vertical="center" wrapText="1"/>
    </xf>
    <xf numFmtId="14" fontId="7"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7" fillId="0" borderId="19" xfId="0" quotePrefix="1" applyFont="1" applyBorder="1" applyAlignment="1">
      <alignment horizontal="right" vertical="center" wrapText="1"/>
    </xf>
    <xf numFmtId="0" fontId="7" fillId="0" borderId="17" xfId="0" quotePrefix="1" applyFont="1" applyBorder="1" applyAlignment="1">
      <alignment horizontal="right" vertical="center" wrapText="1"/>
    </xf>
    <xf numFmtId="0" fontId="7" fillId="0" borderId="20" xfId="0" quotePrefix="1" applyFont="1" applyBorder="1" applyAlignment="1">
      <alignment horizontal="right" vertical="center" wrapText="1"/>
    </xf>
    <xf numFmtId="0" fontId="9" fillId="0" borderId="0" xfId="0" applyFont="1" applyProtection="1">
      <protection hidden="1"/>
    </xf>
    <xf numFmtId="0" fontId="10" fillId="0" borderId="21" xfId="0" applyFont="1" applyBorder="1" applyAlignment="1" applyProtection="1">
      <alignment horizontal="center" vertical="center" wrapText="1"/>
      <protection locked="0"/>
    </xf>
    <xf numFmtId="0" fontId="0" fillId="0" borderId="22" xfId="0" applyBorder="1" applyProtection="1">
      <protection hidden="1"/>
    </xf>
    <xf numFmtId="0" fontId="10" fillId="0" borderId="23" xfId="0" applyFont="1" applyBorder="1" applyAlignment="1" applyProtection="1">
      <alignment horizontal="center" vertical="center" wrapText="1"/>
      <protection locked="0"/>
    </xf>
    <xf numFmtId="0" fontId="0" fillId="0" borderId="24" xfId="0" applyBorder="1" applyProtection="1">
      <protection hidden="1"/>
    </xf>
    <xf numFmtId="0" fontId="10" fillId="0" borderId="0" xfId="0" applyFont="1" applyAlignment="1" applyProtection="1">
      <alignment vertical="center" wrapText="1"/>
      <protection locked="0"/>
    </xf>
    <xf numFmtId="0" fontId="0" fillId="0" borderId="25" xfId="0" applyBorder="1" applyProtection="1">
      <protection hidden="1"/>
    </xf>
    <xf numFmtId="0" fontId="10" fillId="0" borderId="26" xfId="0" applyFont="1" applyBorder="1" applyAlignment="1" applyProtection="1">
      <alignment horizontal="center" vertical="center" wrapText="1"/>
      <protection locked="0"/>
    </xf>
    <xf numFmtId="0" fontId="0" fillId="0" borderId="27" xfId="0" applyBorder="1" applyProtection="1">
      <protection hidden="1"/>
    </xf>
    <xf numFmtId="0" fontId="11" fillId="4" borderId="0" xfId="0" applyFont="1" applyFill="1" applyAlignment="1" applyProtection="1">
      <alignment horizontal="center" vertical="center" wrapText="1"/>
      <protection hidden="1"/>
    </xf>
    <xf numFmtId="0" fontId="4" fillId="4" borderId="0" xfId="0" applyFont="1" applyFill="1" applyProtection="1">
      <protection hidden="1"/>
    </xf>
    <xf numFmtId="0" fontId="11" fillId="5" borderId="28" xfId="0" applyFont="1" applyFill="1" applyBorder="1" applyAlignment="1" applyProtection="1">
      <alignment horizontal="center" vertical="center"/>
      <protection hidden="1"/>
    </xf>
    <xf numFmtId="0" fontId="11" fillId="5" borderId="29" xfId="0" applyFont="1" applyFill="1" applyBorder="1" applyAlignment="1" applyProtection="1">
      <alignment horizontal="center" vertical="center"/>
      <protection hidden="1"/>
    </xf>
    <xf numFmtId="0" fontId="11" fillId="5" borderId="30" xfId="0" applyFont="1" applyFill="1" applyBorder="1" applyAlignment="1" applyProtection="1">
      <alignment horizontal="center" vertical="center"/>
      <protection hidden="1"/>
    </xf>
    <xf numFmtId="0" fontId="11" fillId="6" borderId="28" xfId="0" applyFont="1" applyFill="1" applyBorder="1" applyAlignment="1" applyProtection="1">
      <alignment horizontal="center" vertical="center" wrapText="1"/>
      <protection hidden="1"/>
    </xf>
    <xf numFmtId="0" fontId="11" fillId="6" borderId="29" xfId="0" applyFont="1" applyFill="1" applyBorder="1" applyAlignment="1" applyProtection="1">
      <alignment horizontal="center" vertical="center" wrapText="1"/>
      <protection hidden="1"/>
    </xf>
    <xf numFmtId="0" fontId="11" fillId="6" borderId="30" xfId="0" applyFont="1" applyFill="1" applyBorder="1" applyAlignment="1" applyProtection="1">
      <alignment horizontal="center" vertical="center" wrapText="1"/>
      <protection hidden="1"/>
    </xf>
    <xf numFmtId="0" fontId="11" fillId="5" borderId="29" xfId="0" applyFont="1" applyFill="1" applyBorder="1" applyAlignment="1" applyProtection="1">
      <alignment horizontal="center" vertical="center" wrapText="1"/>
      <protection hidden="1"/>
    </xf>
    <xf numFmtId="0" fontId="11" fillId="5" borderId="30" xfId="0" applyFont="1" applyFill="1" applyBorder="1" applyAlignment="1" applyProtection="1">
      <alignment horizontal="center" vertical="center" wrapText="1"/>
      <protection hidden="1"/>
    </xf>
    <xf numFmtId="0" fontId="0" fillId="4" borderId="0" xfId="0" applyFill="1" applyProtection="1">
      <protection hidden="1"/>
    </xf>
    <xf numFmtId="0" fontId="11" fillId="5" borderId="31" xfId="0" applyFont="1" applyFill="1" applyBorder="1" applyAlignment="1" applyProtection="1">
      <alignment horizontal="center" vertical="center" wrapText="1"/>
      <protection hidden="1"/>
    </xf>
    <xf numFmtId="0" fontId="11" fillId="5" borderId="32" xfId="0" applyFont="1" applyFill="1" applyBorder="1" applyAlignment="1" applyProtection="1">
      <alignment horizontal="center" vertical="center" wrapText="1"/>
      <protection hidden="1"/>
    </xf>
    <xf numFmtId="0" fontId="11" fillId="6" borderId="33" xfId="0" applyFont="1" applyFill="1" applyBorder="1" applyAlignment="1" applyProtection="1">
      <alignment horizontal="center" vertical="center" wrapText="1"/>
      <protection hidden="1"/>
    </xf>
    <xf numFmtId="0" fontId="11" fillId="6" borderId="32" xfId="0" applyFont="1" applyFill="1" applyBorder="1" applyAlignment="1" applyProtection="1">
      <alignment horizontal="center" vertical="center" wrapText="1"/>
      <protection hidden="1"/>
    </xf>
    <xf numFmtId="14" fontId="11" fillId="6" borderId="32" xfId="0" applyNumberFormat="1" applyFont="1" applyFill="1" applyBorder="1" applyAlignment="1" applyProtection="1">
      <alignment horizontal="center" vertical="center" wrapText="1"/>
      <protection hidden="1"/>
    </xf>
    <xf numFmtId="0" fontId="11" fillId="6" borderId="16" xfId="0" applyFont="1" applyFill="1" applyBorder="1" applyAlignment="1" applyProtection="1">
      <alignment horizontal="center" vertical="center" wrapText="1"/>
      <protection hidden="1"/>
    </xf>
    <xf numFmtId="0" fontId="11" fillId="6" borderId="20" xfId="0" applyFont="1" applyFill="1" applyBorder="1" applyAlignment="1" applyProtection="1">
      <alignment horizontal="center" vertical="center" wrapText="1"/>
      <protection hidden="1"/>
    </xf>
    <xf numFmtId="0" fontId="12" fillId="7" borderId="31" xfId="0" applyFont="1" applyFill="1" applyBorder="1" applyAlignment="1" applyProtection="1">
      <alignment horizontal="center" vertical="center" wrapText="1"/>
      <protection hidden="1"/>
    </xf>
    <xf numFmtId="0" fontId="11" fillId="5" borderId="34" xfId="0" applyFont="1" applyFill="1" applyBorder="1" applyAlignment="1" applyProtection="1">
      <alignment horizontal="center" vertical="center" wrapText="1"/>
      <protection hidden="1"/>
    </xf>
    <xf numFmtId="0" fontId="11" fillId="5" borderId="1" xfId="0" applyFont="1" applyFill="1" applyBorder="1" applyAlignment="1" applyProtection="1">
      <alignment horizontal="center" vertical="center" wrapText="1"/>
      <protection hidden="1"/>
    </xf>
    <xf numFmtId="0" fontId="12" fillId="8" borderId="4" xfId="0" applyFont="1" applyFill="1" applyBorder="1" applyAlignment="1" applyProtection="1">
      <alignment horizontal="center" vertical="center" wrapText="1"/>
      <protection hidden="1"/>
    </xf>
    <xf numFmtId="0" fontId="11" fillId="6" borderId="34" xfId="0" applyFont="1" applyFill="1" applyBorder="1" applyAlignment="1" applyProtection="1">
      <alignment horizontal="center" vertical="center" wrapText="1"/>
      <protection hidden="1"/>
    </xf>
    <xf numFmtId="14" fontId="11" fillId="6" borderId="34" xfId="0" applyNumberFormat="1" applyFont="1" applyFill="1" applyBorder="1" applyAlignment="1" applyProtection="1">
      <alignment horizontal="center" vertical="center" wrapText="1"/>
      <protection hidden="1"/>
    </xf>
    <xf numFmtId="0" fontId="11" fillId="6" borderId="34" xfId="0" applyFont="1" applyFill="1" applyBorder="1" applyAlignment="1" applyProtection="1">
      <alignment horizontal="center" vertical="center" wrapText="1"/>
      <protection hidden="1"/>
    </xf>
    <xf numFmtId="0" fontId="11" fillId="5" borderId="5" xfId="0" applyFont="1" applyFill="1" applyBorder="1" applyAlignment="1" applyProtection="1">
      <alignment horizontal="center" vertical="center" wrapText="1"/>
      <protection hidden="1"/>
    </xf>
    <xf numFmtId="0" fontId="2" fillId="3" borderId="0" xfId="0" applyFont="1" applyFill="1" applyAlignment="1" applyProtection="1">
      <alignment horizontal="center" wrapText="1"/>
      <protection hidden="1"/>
    </xf>
    <xf numFmtId="0" fontId="2" fillId="3" borderId="4" xfId="0" applyFont="1" applyFill="1" applyBorder="1" applyAlignment="1" applyProtection="1">
      <alignment horizontal="center" wrapText="1"/>
      <protection hidden="1"/>
    </xf>
    <xf numFmtId="14" fontId="4" fillId="0" borderId="4" xfId="0" applyNumberFormat="1" applyFont="1" applyBorder="1" applyAlignment="1" applyProtection="1">
      <alignment vertical="center" wrapText="1"/>
      <protection hidden="1"/>
    </xf>
    <xf numFmtId="0" fontId="8" fillId="0" borderId="4" xfId="0" applyFont="1" applyBorder="1" applyAlignment="1">
      <alignment horizontal="center" vertical="center" wrapText="1"/>
    </xf>
    <xf numFmtId="0" fontId="13" fillId="0" borderId="4" xfId="0" applyFont="1" applyBorder="1" applyAlignment="1" applyProtection="1">
      <alignment horizontal="center" vertical="center" wrapText="1"/>
      <protection locked="0"/>
    </xf>
    <xf numFmtId="0" fontId="4" fillId="0" borderId="35" xfId="0" applyFont="1" applyBorder="1" applyAlignment="1">
      <alignment horizontal="justify" vertical="center" wrapText="1"/>
    </xf>
    <xf numFmtId="14" fontId="13" fillId="0" borderId="4" xfId="0" applyNumberFormat="1" applyFont="1" applyBorder="1" applyAlignment="1" applyProtection="1">
      <alignment horizontal="center" vertical="center" wrapText="1"/>
      <protection locked="0"/>
    </xf>
    <xf numFmtId="0" fontId="13" fillId="0" borderId="35" xfId="0" applyFont="1" applyBorder="1" applyAlignment="1" applyProtection="1">
      <alignment vertical="center" wrapText="1"/>
      <protection locked="0"/>
    </xf>
    <xf numFmtId="0" fontId="13" fillId="0" borderId="4" xfId="0" applyFont="1" applyBorder="1" applyAlignment="1" applyProtection="1">
      <alignment horizontal="justify" vertical="center" wrapText="1"/>
      <protection locked="0"/>
    </xf>
    <xf numFmtId="14" fontId="13" fillId="3" borderId="4" xfId="0" applyNumberFormat="1" applyFont="1" applyFill="1" applyBorder="1" applyAlignment="1" applyProtection="1">
      <alignment horizontal="center" vertical="center" wrapText="1"/>
      <protection locked="0"/>
    </xf>
    <xf numFmtId="0" fontId="3" fillId="3" borderId="4" xfId="1" applyFill="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14" fontId="14" fillId="0" borderId="4" xfId="0" applyNumberFormat="1" applyFont="1" applyBorder="1" applyAlignment="1" applyProtection="1">
      <alignment horizontal="center" vertical="center" wrapText="1"/>
      <protection hidden="1"/>
    </xf>
    <xf numFmtId="0" fontId="4" fillId="0" borderId="8" xfId="0" applyFont="1" applyBorder="1" applyAlignment="1" applyProtection="1">
      <alignment horizontal="left" vertical="center" wrapText="1"/>
      <protection hidden="1"/>
    </xf>
    <xf numFmtId="0" fontId="15" fillId="0" borderId="4" xfId="0" applyFont="1" applyBorder="1" applyAlignment="1" applyProtection="1">
      <alignment wrapText="1"/>
      <protection hidden="1"/>
    </xf>
    <xf numFmtId="0" fontId="16" fillId="3" borderId="0" xfId="0" applyFont="1" applyFill="1" applyAlignment="1" applyProtection="1">
      <alignment wrapText="1"/>
      <protection hidden="1"/>
    </xf>
    <xf numFmtId="0" fontId="16" fillId="3" borderId="4" xfId="0" applyFont="1" applyFill="1" applyBorder="1" applyAlignment="1" applyProtection="1">
      <alignment wrapText="1"/>
      <protection hidden="1"/>
    </xf>
    <xf numFmtId="0" fontId="15" fillId="0" borderId="0" xfId="0" applyFont="1" applyAlignment="1" applyProtection="1">
      <alignment wrapText="1"/>
      <protection hidden="1"/>
    </xf>
    <xf numFmtId="14" fontId="15" fillId="0" borderId="0" xfId="0" applyNumberFormat="1" applyFont="1" applyAlignment="1" applyProtection="1">
      <alignment wrapText="1"/>
      <protection hidden="1"/>
    </xf>
    <xf numFmtId="0" fontId="4" fillId="0" borderId="4" xfId="0" applyFont="1" applyBorder="1" applyAlignment="1" applyProtection="1">
      <alignment vertical="center" wrapText="1"/>
      <protection hidden="1"/>
    </xf>
    <xf numFmtId="0" fontId="4" fillId="0" borderId="35" xfId="0" applyFont="1" applyBorder="1" applyAlignment="1">
      <alignment horizontal="justify" vertical="center" wrapText="1"/>
    </xf>
    <xf numFmtId="0" fontId="14" fillId="0" borderId="4" xfId="0" applyFont="1" applyBorder="1" applyAlignment="1" applyProtection="1">
      <alignment horizontal="center" vertical="center" wrapText="1"/>
      <protection locked="0"/>
    </xf>
    <xf numFmtId="0" fontId="10" fillId="9" borderId="7" xfId="0" applyFont="1" applyFill="1" applyBorder="1" applyAlignment="1" applyProtection="1">
      <alignment horizontal="center" vertical="center" wrapText="1"/>
      <protection locked="0"/>
    </xf>
    <xf numFmtId="0" fontId="14" fillId="0" borderId="7" xfId="0" applyFont="1" applyBorder="1" applyAlignment="1" applyProtection="1">
      <alignment horizontal="left" vertical="center" wrapText="1"/>
      <protection locked="0"/>
    </xf>
    <xf numFmtId="0" fontId="0" fillId="0" borderId="4" xfId="0" applyBorder="1" applyProtection="1">
      <protection hidden="1"/>
    </xf>
    <xf numFmtId="0" fontId="2" fillId="0" borderId="0" xfId="0" applyFont="1" applyAlignment="1" applyProtection="1">
      <alignment horizontal="center" wrapText="1"/>
      <protection hidden="1"/>
    </xf>
    <xf numFmtId="0" fontId="16" fillId="0" borderId="4" xfId="0" applyFont="1" applyBorder="1" applyAlignment="1" applyProtection="1">
      <alignment wrapText="1"/>
      <protection hidden="1"/>
    </xf>
    <xf numFmtId="0" fontId="1" fillId="0" borderId="0" xfId="0" applyFont="1" applyProtection="1">
      <protection hidden="1"/>
    </xf>
    <xf numFmtId="0" fontId="0" fillId="9" borderId="0" xfId="0" applyFill="1" applyProtection="1">
      <protection hidden="1"/>
    </xf>
    <xf numFmtId="0" fontId="4" fillId="0" borderId="4" xfId="0" applyFont="1" applyBorder="1" applyAlignment="1">
      <alignment horizontal="justify" vertical="center" wrapText="1"/>
    </xf>
    <xf numFmtId="0" fontId="4" fillId="0" borderId="36" xfId="0" applyFont="1" applyBorder="1" applyAlignment="1">
      <alignment horizontal="justify" vertical="center" wrapText="1"/>
    </xf>
    <xf numFmtId="0" fontId="0" fillId="0" borderId="4" xfId="0" applyBorder="1" applyAlignment="1" applyProtection="1">
      <alignment vertical="center" wrapText="1"/>
      <protection hidden="1"/>
    </xf>
    <xf numFmtId="0" fontId="14" fillId="3" borderId="7" xfId="0" applyFont="1" applyFill="1" applyBorder="1" applyAlignment="1" applyProtection="1">
      <alignment horizontal="left" vertical="center" wrapText="1"/>
      <protection locked="0"/>
    </xf>
    <xf numFmtId="0" fontId="4" fillId="0" borderId="4" xfId="0" applyFont="1" applyBorder="1" applyAlignment="1" applyProtection="1">
      <alignment horizontal="center" vertical="center" wrapText="1"/>
      <protection hidden="1"/>
    </xf>
    <xf numFmtId="0" fontId="4" fillId="0" borderId="35" xfId="0" applyFont="1" applyBorder="1" applyAlignment="1">
      <alignment horizontal="center" vertical="center" wrapText="1"/>
    </xf>
    <xf numFmtId="0" fontId="4" fillId="0" borderId="37" xfId="0" applyFont="1" applyBorder="1" applyAlignment="1">
      <alignment horizontal="justify" vertical="center" wrapText="1"/>
    </xf>
    <xf numFmtId="0" fontId="13" fillId="0" borderId="4"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wrapText="1"/>
      <protection locked="0"/>
    </xf>
    <xf numFmtId="14" fontId="13" fillId="0" borderId="35" xfId="0" applyNumberFormat="1" applyFont="1" applyBorder="1" applyAlignment="1" applyProtection="1">
      <alignment horizontal="center" vertical="center" wrapText="1"/>
      <protection locked="0"/>
    </xf>
    <xf numFmtId="14" fontId="13" fillId="3" borderId="35" xfId="0" applyNumberFormat="1" applyFont="1" applyFill="1" applyBorder="1" applyAlignment="1" applyProtection="1">
      <alignment horizontal="center" vertical="center" wrapText="1"/>
      <protection locked="0"/>
    </xf>
    <xf numFmtId="0" fontId="3" fillId="0" borderId="4" xfId="1" applyBorder="1" applyAlignment="1" applyProtection="1">
      <alignment horizontal="center" vertical="center" wrapText="1"/>
      <protection hidden="1"/>
    </xf>
    <xf numFmtId="0" fontId="0" fillId="0" borderId="4" xfId="0" applyBorder="1" applyAlignment="1" applyProtection="1">
      <alignment horizontal="center" vertical="center"/>
      <protection hidden="1"/>
    </xf>
    <xf numFmtId="0" fontId="16" fillId="3" borderId="4" xfId="0" applyFont="1" applyFill="1" applyBorder="1" applyAlignment="1" applyProtection="1">
      <alignment horizontal="center" vertical="center" wrapText="1"/>
      <protection hidden="1"/>
    </xf>
    <xf numFmtId="0" fontId="1" fillId="0" borderId="0" xfId="0" applyFont="1" applyAlignment="1" applyProtection="1">
      <alignment horizontal="center" vertical="center"/>
      <protection hidden="1"/>
    </xf>
    <xf numFmtId="0" fontId="3" fillId="0" borderId="0" xfId="1" applyFill="1"/>
    <xf numFmtId="14" fontId="0" fillId="0" borderId="4" xfId="0" applyNumberFormat="1" applyBorder="1" applyProtection="1">
      <protection hidden="1"/>
    </xf>
    <xf numFmtId="0" fontId="3" fillId="0" borderId="4" xfId="1" applyBorder="1" applyProtection="1">
      <protection hidden="1"/>
    </xf>
    <xf numFmtId="14" fontId="13" fillId="0" borderId="7" xfId="0" applyNumberFormat="1" applyFont="1" applyBorder="1" applyAlignment="1" applyProtection="1">
      <alignment horizontal="left" vertical="center" wrapText="1"/>
      <protection locked="0"/>
    </xf>
    <xf numFmtId="0" fontId="17" fillId="0" borderId="0" xfId="0" applyFont="1" applyAlignment="1">
      <alignment horizontal="right" vertical="center" indent="5"/>
    </xf>
    <xf numFmtId="0" fontId="18" fillId="0" borderId="0" xfId="0" applyFont="1" applyProtection="1">
      <protection hidden="1"/>
    </xf>
    <xf numFmtId="14" fontId="0" fillId="0" borderId="0" xfId="0" applyNumberFormat="1" applyProtection="1">
      <protection hidden="1"/>
    </xf>
    <xf numFmtId="0" fontId="19" fillId="0" borderId="0" xfId="0" applyFont="1" applyAlignment="1">
      <alignment horizontal="justify" vertical="center"/>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0" fillId="0" borderId="0" xfId="0" applyAlignment="1" applyProtection="1">
      <alignment horizontal="justify" vertical="center" wrapText="1"/>
      <protection hidden="1"/>
    </xf>
  </cellXfs>
  <cellStyles count="2">
    <cellStyle name="Hipervínculo" xfId="1" builtinId="8"/>
    <cellStyle name="Normal" xfId="0" builtinId="0"/>
  </cellStyles>
  <dxfs count="63">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40000610370189521"/>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40000610370189521"/>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7" tint="0.40000610370189521"/>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patternFill>
          <bgColor theme="7" tint="0.79998168889431442"/>
        </pattern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182880</xdr:colOff>
      <xdr:row>1</xdr:row>
      <xdr:rowOff>91440</xdr:rowOff>
    </xdr:from>
    <xdr:to>
      <xdr:col>4</xdr:col>
      <xdr:colOff>1021080</xdr:colOff>
      <xdr:row>5</xdr:row>
      <xdr:rowOff>192405</xdr:rowOff>
    </xdr:to>
    <xdr:pic>
      <xdr:nvPicPr>
        <xdr:cNvPr id="2" name="Imagen 3">
          <a:extLst>
            <a:ext uri="{FF2B5EF4-FFF2-40B4-BE49-F238E27FC236}">
              <a16:creationId xmlns:a16="http://schemas.microsoft.com/office/drawing/2014/main" id="{F43D27E0-2BF4-423C-829B-EF4E6518D3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0130" y="291465"/>
          <a:ext cx="83820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gi.contaduria.gov.co/Users/magonzalez/Google%20Drive/CGN%202013/GIT%20CONTROL%20INTERNO/PROCEDIMIENTOS%202013/CYE04-FOR01%20Formulaci&#243;n%20plan%20mejoramien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PLAN MEJORAMIENTO"/>
      <sheetName val="INSTRUCTIVO "/>
      <sheetName val="Hoja1"/>
      <sheetName val="Hoja2"/>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Link%20y%20pantallazo.docx" TargetMode="External"/><Relationship Id="rId2" Type="http://schemas.openxmlformats.org/officeDocument/2006/relationships/hyperlink" Target="Niveles%20de%20iluminaci&#243;n.pdf" TargetMode="External"/><Relationship Id="rId1" Type="http://schemas.openxmlformats.org/officeDocument/2006/relationships/hyperlink" Target="Programa+de+Gesti&#243;n+Documental+v5+dic+2018.pdf" TargetMode="External"/><Relationship Id="rId5" Type="http://schemas.openxmlformats.org/officeDocument/2006/relationships/drawing" Target="../drawings/drawing1.xml"/><Relationship Id="rId4" Type="http://schemas.openxmlformats.org/officeDocument/2006/relationships/hyperlink" Target="file:///C:\Users\josoriov\Documents\JOSORIOV\Auditoria%20Sistema%20de%20Gestion%20Documental\4.%20Plan%20de%20Mejoramiento\GAD-PRC10%20ACTUALIZACI&#211;N%20TABLAS%20DE%20RETENCI&#211;N%20DOCUMENTAL_v6%2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8AFD3-9808-4539-B37E-5EA6FF3EA84E}">
  <dimension ref="A1:AV35"/>
  <sheetViews>
    <sheetView tabSelected="1" workbookViewId="0">
      <selection sqref="A1:XFD1048576"/>
    </sheetView>
  </sheetViews>
  <sheetFormatPr baseColWidth="10" defaultColWidth="11.42578125" defaultRowHeight="15" x14ac:dyDescent="0.25"/>
  <cols>
    <col min="1" max="1" width="13.42578125" style="4" customWidth="1"/>
    <col min="2" max="2" width="30" style="4" customWidth="1"/>
    <col min="3" max="3" width="15.28515625" style="4" customWidth="1"/>
    <col min="4" max="4" width="11.28515625" style="4" customWidth="1"/>
    <col min="5" max="5" width="77.7109375" style="130" customWidth="1"/>
    <col min="6" max="6" width="44.42578125" style="4" customWidth="1"/>
    <col min="7" max="7" width="14.7109375" style="4" customWidth="1"/>
    <col min="8" max="8" width="40.85546875" style="4" customWidth="1"/>
    <col min="9" max="9" width="60" style="4" customWidth="1"/>
    <col min="10" max="10" width="21.28515625" style="124" bestFit="1" customWidth="1"/>
    <col min="11" max="11" width="19.85546875" style="4" bestFit="1" customWidth="1"/>
    <col min="12" max="12" width="10.7109375" style="4" bestFit="1" customWidth="1"/>
    <col min="13" max="13" width="12.85546875" style="4" customWidth="1"/>
    <col min="14" max="14" width="37" style="4" bestFit="1" customWidth="1"/>
    <col min="15" max="16" width="16.42578125" style="4" bestFit="1" customWidth="1"/>
    <col min="17" max="17" width="11.28515625" style="4" bestFit="1" customWidth="1"/>
    <col min="18" max="18" width="39.28515625" style="4" customWidth="1"/>
    <col min="19" max="19" width="15.140625" style="4" customWidth="1"/>
    <col min="20" max="23" width="11.42578125" style="4"/>
    <col min="24" max="24" width="13.7109375" style="4" bestFit="1" customWidth="1"/>
    <col min="25" max="25" width="11.42578125" style="4"/>
    <col min="26" max="26" width="150.42578125" style="101" hidden="1" customWidth="1"/>
    <col min="27" max="16384" width="11.42578125" style="4"/>
  </cols>
  <sheetData>
    <row r="1" spans="1:26" ht="15.75" thickBot="1" x14ac:dyDescent="0.3">
      <c r="A1" s="1"/>
      <c r="B1" s="1"/>
      <c r="C1" s="1"/>
      <c r="D1" s="1"/>
      <c r="E1" s="1"/>
      <c r="F1" s="1"/>
      <c r="G1" s="1"/>
      <c r="H1" s="1"/>
      <c r="I1" s="1"/>
      <c r="J1" s="2"/>
      <c r="K1" s="1"/>
      <c r="L1" s="1"/>
      <c r="M1" s="1"/>
      <c r="N1" s="1"/>
      <c r="O1" s="1"/>
      <c r="P1" s="3" t="s">
        <v>0</v>
      </c>
      <c r="Q1" s="1"/>
      <c r="R1" s="1"/>
      <c r="Z1" s="4"/>
    </row>
    <row r="2" spans="1:26" ht="15.75" x14ac:dyDescent="0.25">
      <c r="A2" s="1"/>
      <c r="B2" s="1"/>
      <c r="C2" s="1"/>
      <c r="D2" s="1"/>
      <c r="E2" s="5"/>
      <c r="F2" s="6" t="s">
        <v>1</v>
      </c>
      <c r="G2" s="7"/>
      <c r="H2" s="7"/>
      <c r="I2" s="7"/>
      <c r="J2" s="7"/>
      <c r="K2" s="7"/>
      <c r="L2" s="7"/>
      <c r="M2" s="7"/>
      <c r="N2" s="8"/>
      <c r="O2"/>
      <c r="P2" s="9">
        <f ca="1">TODAY()</f>
        <v>44089</v>
      </c>
      <c r="Q2"/>
      <c r="R2" s="10" t="s">
        <v>2</v>
      </c>
      <c r="S2" s="11">
        <f>COUNTA(E17:E39)</f>
        <v>8</v>
      </c>
      <c r="Z2" s="4"/>
    </row>
    <row r="3" spans="1:26" ht="15.75" x14ac:dyDescent="0.25">
      <c r="A3" s="1"/>
      <c r="B3" s="1"/>
      <c r="C3" s="1"/>
      <c r="D3" s="1"/>
      <c r="E3" s="12"/>
      <c r="F3" s="13" t="s">
        <v>3</v>
      </c>
      <c r="G3" s="14" t="s">
        <v>4</v>
      </c>
      <c r="H3" s="15"/>
      <c r="I3" s="15"/>
      <c r="J3" s="15"/>
      <c r="K3" s="15"/>
      <c r="L3" s="15"/>
      <c r="M3" s="15"/>
      <c r="N3" s="16"/>
      <c r="O3"/>
      <c r="P3"/>
      <c r="Q3"/>
      <c r="R3" s="10" t="s">
        <v>5</v>
      </c>
      <c r="S3" s="11">
        <f>COUNTA(I17:I39)</f>
        <v>6</v>
      </c>
      <c r="Z3" s="4"/>
    </row>
    <row r="4" spans="1:26" ht="15.75" x14ac:dyDescent="0.25">
      <c r="A4" s="1"/>
      <c r="B4" s="1"/>
      <c r="C4" s="1"/>
      <c r="D4" s="1"/>
      <c r="E4" s="12"/>
      <c r="F4" s="17" t="s">
        <v>6</v>
      </c>
      <c r="G4" s="14" t="s">
        <v>7</v>
      </c>
      <c r="H4" s="15"/>
      <c r="I4" s="15"/>
      <c r="J4" s="15"/>
      <c r="K4" s="15"/>
      <c r="L4" s="18"/>
      <c r="M4" s="18"/>
      <c r="N4" s="19"/>
      <c r="O4"/>
      <c r="P4"/>
      <c r="Q4"/>
      <c r="R4" s="20"/>
      <c r="S4" s="21"/>
      <c r="Z4" s="4"/>
    </row>
    <row r="5" spans="1:26" ht="15.75" x14ac:dyDescent="0.25">
      <c r="A5" s="1"/>
      <c r="B5" s="1"/>
      <c r="C5" s="1"/>
      <c r="D5" s="1"/>
      <c r="E5" s="12"/>
      <c r="F5" s="22" t="s">
        <v>8</v>
      </c>
      <c r="G5" s="23"/>
      <c r="H5" s="23"/>
      <c r="I5" s="24"/>
      <c r="J5" s="25" t="s">
        <v>9</v>
      </c>
      <c r="K5" s="26"/>
      <c r="L5" s="27" t="s">
        <v>10</v>
      </c>
      <c r="M5" s="23"/>
      <c r="N5" s="28"/>
      <c r="O5"/>
      <c r="P5"/>
      <c r="Q5"/>
      <c r="R5" s="29"/>
      <c r="S5" s="21"/>
      <c r="Z5" s="4"/>
    </row>
    <row r="6" spans="1:26" ht="16.5" thickBot="1" x14ac:dyDescent="0.3">
      <c r="A6" s="1"/>
      <c r="B6" s="1"/>
      <c r="C6" s="1"/>
      <c r="D6" s="1"/>
      <c r="E6" s="30"/>
      <c r="F6" s="31" t="s">
        <v>11</v>
      </c>
      <c r="G6" s="32"/>
      <c r="H6" s="32"/>
      <c r="I6" s="33"/>
      <c r="J6" s="34" t="s">
        <v>12</v>
      </c>
      <c r="K6" s="35"/>
      <c r="L6" s="36">
        <v>2</v>
      </c>
      <c r="M6" s="37"/>
      <c r="N6" s="38"/>
      <c r="O6"/>
      <c r="P6"/>
      <c r="Q6"/>
      <c r="R6" s="39"/>
      <c r="S6" s="21"/>
      <c r="Z6" s="4"/>
    </row>
    <row r="7" spans="1:26" ht="16.5" customHeight="1" x14ac:dyDescent="0.25">
      <c r="A7" s="1"/>
      <c r="B7" s="1"/>
      <c r="C7" s="1"/>
      <c r="D7" s="1"/>
      <c r="E7" s="1"/>
      <c r="F7" s="1"/>
      <c r="G7" s="1"/>
      <c r="H7" s="1"/>
      <c r="I7" s="1"/>
      <c r="J7" s="2"/>
      <c r="K7" s="1"/>
      <c r="L7" s="1"/>
      <c r="M7" s="1"/>
      <c r="N7" s="1"/>
      <c r="O7" s="1"/>
      <c r="P7" s="1"/>
      <c r="Q7" s="1"/>
      <c r="R7" s="40" t="s">
        <v>13</v>
      </c>
      <c r="S7" s="41">
        <f>COUNTIFS(O17:O39,"si")</f>
        <v>6</v>
      </c>
      <c r="Z7" s="4"/>
    </row>
    <row r="8" spans="1:26" ht="16.5" customHeight="1" x14ac:dyDescent="0.25">
      <c r="A8" s="1"/>
      <c r="B8" s="1"/>
      <c r="C8" s="1"/>
      <c r="D8" s="1"/>
      <c r="E8" s="1"/>
      <c r="F8" s="1"/>
      <c r="G8" s="1"/>
      <c r="H8" s="1"/>
      <c r="I8" s="1"/>
      <c r="J8" s="2"/>
      <c r="K8" s="1"/>
      <c r="L8" s="1"/>
      <c r="M8" s="1"/>
      <c r="N8" s="1"/>
      <c r="O8" s="1"/>
      <c r="P8" s="1"/>
      <c r="Q8" s="1"/>
      <c r="R8" s="42" t="s">
        <v>14</v>
      </c>
      <c r="S8" s="43">
        <f>COUNTIFS(O17:O40,"sin vencer")</f>
        <v>0</v>
      </c>
      <c r="Z8" s="4"/>
    </row>
    <row r="9" spans="1:26" ht="16.5" customHeight="1" x14ac:dyDescent="0.25">
      <c r="A9" s="1"/>
      <c r="B9" s="1"/>
      <c r="C9" s="1"/>
      <c r="D9" s="1"/>
      <c r="E9" s="1"/>
      <c r="F9" s="1"/>
      <c r="G9" s="1"/>
      <c r="H9" s="1"/>
      <c r="I9" s="1"/>
      <c r="J9" s="2"/>
      <c r="K9" s="1"/>
      <c r="L9" s="1"/>
      <c r="M9" s="1"/>
      <c r="N9" s="1"/>
      <c r="O9" s="44"/>
      <c r="P9" s="44"/>
      <c r="Q9" s="44"/>
      <c r="R9" s="42" t="s">
        <v>15</v>
      </c>
      <c r="S9" s="45">
        <f>COUNTIFS(O17:O39,"parcial")</f>
        <v>0</v>
      </c>
      <c r="Z9" s="4"/>
    </row>
    <row r="10" spans="1:26" ht="16.5" customHeight="1" x14ac:dyDescent="0.25">
      <c r="A10" s="1"/>
      <c r="B10" s="1"/>
      <c r="C10" s="1"/>
      <c r="D10" s="1"/>
      <c r="E10" s="1"/>
      <c r="F10" s="1"/>
      <c r="G10" s="1"/>
      <c r="H10" s="1"/>
      <c r="I10" s="1"/>
      <c r="J10" s="2"/>
      <c r="K10" s="1"/>
      <c r="L10" s="1"/>
      <c r="M10" s="1"/>
      <c r="N10" s="1"/>
      <c r="O10" s="44"/>
      <c r="P10" s="44"/>
      <c r="Q10" s="44"/>
      <c r="R10" s="42" t="s">
        <v>16</v>
      </c>
      <c r="S10" s="45">
        <f>COUNTIFS(O17:O39,"no")</f>
        <v>0</v>
      </c>
      <c r="Z10" s="4"/>
    </row>
    <row r="11" spans="1:26" ht="15.75" thickBot="1" x14ac:dyDescent="0.3">
      <c r="A11" s="1"/>
      <c r="B11" s="1"/>
      <c r="C11" s="1"/>
      <c r="D11" s="1"/>
      <c r="E11" s="1"/>
      <c r="F11" s="1"/>
      <c r="G11" s="1"/>
      <c r="H11" s="1"/>
      <c r="I11" s="1"/>
      <c r="J11" s="2"/>
      <c r="K11" s="1"/>
      <c r="L11" s="1"/>
      <c r="M11" s="1"/>
      <c r="N11" s="1"/>
      <c r="O11" s="44"/>
      <c r="P11" s="44"/>
      <c r="Q11" s="44"/>
      <c r="R11" s="46" t="s">
        <v>17</v>
      </c>
      <c r="S11" s="47">
        <f>COUNTIFS(O18:O39,"n/a")</f>
        <v>2</v>
      </c>
      <c r="Z11" s="4"/>
    </row>
    <row r="12" spans="1:26" ht="35.25" customHeight="1" x14ac:dyDescent="0.25">
      <c r="A12" s="1"/>
      <c r="B12" s="1"/>
      <c r="C12" s="1"/>
      <c r="D12" s="1"/>
      <c r="E12" s="1"/>
      <c r="F12" s="1"/>
      <c r="G12" s="1"/>
      <c r="H12" s="1"/>
      <c r="I12" s="1"/>
      <c r="J12" s="2"/>
      <c r="K12" s="1"/>
      <c r="L12" s="1"/>
      <c r="M12" s="1"/>
      <c r="N12" s="1"/>
      <c r="O12" s="44"/>
      <c r="P12" s="44"/>
      <c r="Q12" s="44"/>
      <c r="R12" s="44"/>
      <c r="Z12" s="4"/>
    </row>
    <row r="13" spans="1:26" ht="15.75" thickBot="1" x14ac:dyDescent="0.3">
      <c r="A13" s="48"/>
      <c r="B13" s="48"/>
      <c r="C13" s="48"/>
      <c r="D13" s="48"/>
      <c r="E13" s="48"/>
      <c r="F13" s="48"/>
      <c r="G13" s="48"/>
      <c r="H13" s="48"/>
      <c r="I13" s="48"/>
      <c r="J13" s="48"/>
      <c r="K13" s="48"/>
      <c r="L13" s="48"/>
      <c r="M13" s="48"/>
      <c r="N13" s="49"/>
      <c r="O13" s="49"/>
      <c r="P13" s="49"/>
      <c r="Q13" s="49"/>
      <c r="R13" s="49"/>
      <c r="Z13" s="4"/>
    </row>
    <row r="14" spans="1:26" s="58" customFormat="1" ht="15.75" thickBot="1" x14ac:dyDescent="0.3">
      <c r="A14" s="50" t="s">
        <v>18</v>
      </c>
      <c r="B14" s="51"/>
      <c r="C14" s="51"/>
      <c r="D14" s="51"/>
      <c r="E14" s="51"/>
      <c r="F14" s="51"/>
      <c r="G14" s="52"/>
      <c r="H14" s="53" t="s">
        <v>19</v>
      </c>
      <c r="I14" s="54"/>
      <c r="J14" s="54"/>
      <c r="K14" s="54"/>
      <c r="L14" s="54"/>
      <c r="M14" s="54"/>
      <c r="N14" s="55"/>
      <c r="O14" s="56" t="s">
        <v>20</v>
      </c>
      <c r="P14" s="56"/>
      <c r="Q14" s="56"/>
      <c r="R14" s="57"/>
    </row>
    <row r="15" spans="1:26" ht="15.75" thickBot="1" x14ac:dyDescent="0.3">
      <c r="A15" s="59" t="s">
        <v>21</v>
      </c>
      <c r="B15" s="59" t="s">
        <v>22</v>
      </c>
      <c r="C15" s="60" t="s">
        <v>23</v>
      </c>
      <c r="D15" s="60" t="s">
        <v>24</v>
      </c>
      <c r="E15" s="59" t="s">
        <v>25</v>
      </c>
      <c r="F15" s="59" t="s">
        <v>26</v>
      </c>
      <c r="G15" s="59" t="s">
        <v>27</v>
      </c>
      <c r="H15" s="61" t="s">
        <v>28</v>
      </c>
      <c r="I15" s="62" t="s">
        <v>29</v>
      </c>
      <c r="J15" s="63" t="s">
        <v>30</v>
      </c>
      <c r="K15" s="62" t="s">
        <v>31</v>
      </c>
      <c r="L15" s="64" t="s">
        <v>32</v>
      </c>
      <c r="M15" s="65"/>
      <c r="N15" s="66" t="s">
        <v>33</v>
      </c>
      <c r="O15" s="67" t="s">
        <v>34</v>
      </c>
      <c r="P15" s="67" t="s">
        <v>35</v>
      </c>
      <c r="Q15" s="67" t="s">
        <v>36</v>
      </c>
      <c r="R15" s="68" t="s">
        <v>37</v>
      </c>
      <c r="S15" s="69" t="s">
        <v>38</v>
      </c>
      <c r="Z15" s="4"/>
    </row>
    <row r="16" spans="1:26" s="1" customFormat="1" ht="30" x14ac:dyDescent="0.25">
      <c r="A16" s="59"/>
      <c r="B16" s="59"/>
      <c r="C16" s="67"/>
      <c r="D16" s="67"/>
      <c r="E16" s="59"/>
      <c r="F16" s="59"/>
      <c r="G16" s="59"/>
      <c r="H16" s="70"/>
      <c r="I16" s="70"/>
      <c r="J16" s="71"/>
      <c r="K16" s="70"/>
      <c r="L16" s="72" t="s">
        <v>39</v>
      </c>
      <c r="M16" s="72" t="s">
        <v>40</v>
      </c>
      <c r="N16" s="66"/>
      <c r="O16" s="59"/>
      <c r="P16" s="59"/>
      <c r="Q16" s="59"/>
      <c r="R16" s="73"/>
      <c r="S16" s="69"/>
      <c r="T16" s="74"/>
      <c r="U16" s="75" t="s">
        <v>41</v>
      </c>
      <c r="V16" s="75" t="s">
        <v>42</v>
      </c>
    </row>
    <row r="17" spans="1:48" s="91" customFormat="1" ht="56.25" x14ac:dyDescent="0.2">
      <c r="A17" s="76">
        <v>43438</v>
      </c>
      <c r="B17" s="77" t="s">
        <v>43</v>
      </c>
      <c r="C17" s="78" t="s">
        <v>44</v>
      </c>
      <c r="D17" s="78" t="s">
        <v>45</v>
      </c>
      <c r="E17" s="79" t="s">
        <v>46</v>
      </c>
      <c r="F17" s="79" t="s">
        <v>47</v>
      </c>
      <c r="G17" s="80">
        <v>43448</v>
      </c>
      <c r="H17" s="81" t="s">
        <v>48</v>
      </c>
      <c r="I17" s="82" t="s">
        <v>49</v>
      </c>
      <c r="J17" s="80">
        <v>43440</v>
      </c>
      <c r="K17" s="83">
        <v>43449</v>
      </c>
      <c r="L17" s="80" t="s">
        <v>50</v>
      </c>
      <c r="M17" s="80" t="s">
        <v>51</v>
      </c>
      <c r="N17" s="84" t="s">
        <v>52</v>
      </c>
      <c r="O17" s="85" t="s">
        <v>13</v>
      </c>
      <c r="P17" s="80">
        <v>43451</v>
      </c>
      <c r="Q17" s="86" t="s">
        <v>53</v>
      </c>
      <c r="R17" s="87" t="s">
        <v>54</v>
      </c>
      <c r="S17" s="88"/>
      <c r="T17" s="89"/>
      <c r="U17" s="90">
        <f ca="1">IF(OR(O17="si",K17&gt;$P$2),0,$P$2-K17)</f>
        <v>0</v>
      </c>
      <c r="V17" s="90">
        <f ca="1">IF(U17&lt;=0,0,1)</f>
        <v>0</v>
      </c>
      <c r="X17" s="92"/>
    </row>
    <row r="18" spans="1:48" s="102" customFormat="1" ht="123.75" x14ac:dyDescent="0.25">
      <c r="A18" s="93"/>
      <c r="B18" s="77"/>
      <c r="C18" s="78"/>
      <c r="D18" s="78"/>
      <c r="E18" s="79" t="s">
        <v>55</v>
      </c>
      <c r="F18" s="94" t="s">
        <v>56</v>
      </c>
      <c r="G18" s="80">
        <v>43448</v>
      </c>
      <c r="H18" s="82" t="s">
        <v>57</v>
      </c>
      <c r="I18" s="82" t="s">
        <v>58</v>
      </c>
      <c r="J18" s="80">
        <v>43440</v>
      </c>
      <c r="K18" s="80">
        <v>43812</v>
      </c>
      <c r="L18" s="80" t="s">
        <v>50</v>
      </c>
      <c r="M18" s="80" t="s">
        <v>51</v>
      </c>
      <c r="N18" s="95" t="s">
        <v>59</v>
      </c>
      <c r="O18" s="96" t="s">
        <v>13</v>
      </c>
      <c r="P18" s="80" t="s">
        <v>60</v>
      </c>
      <c r="Q18" s="86" t="s">
        <v>61</v>
      </c>
      <c r="R18" s="97" t="s">
        <v>62</v>
      </c>
      <c r="S18" s="98"/>
      <c r="T18" s="99"/>
      <c r="U18" s="100">
        <f t="shared" ref="U18:U24" ca="1" si="0">IF(OR(O18="si",K18&gt;$P$2),0,$P$2-K18)</f>
        <v>0</v>
      </c>
      <c r="V18" s="100">
        <f t="shared" ref="V18:V24" ca="1" si="1">IF(U18&lt;=0,0,1)</f>
        <v>0</v>
      </c>
      <c r="W18" s="4"/>
      <c r="X18" s="4"/>
      <c r="Y18" s="4"/>
      <c r="Z18" s="101" t="e">
        <f>+[1]Hoja1!A33</f>
        <v>#REF!</v>
      </c>
      <c r="AA18" s="4"/>
      <c r="AB18" s="4"/>
      <c r="AC18" s="4"/>
      <c r="AD18" s="4"/>
      <c r="AE18" s="4"/>
      <c r="AF18" s="4"/>
      <c r="AG18" s="4"/>
      <c r="AH18" s="4"/>
      <c r="AI18" s="4"/>
      <c r="AJ18" s="4"/>
      <c r="AK18" s="4"/>
      <c r="AL18" s="4"/>
      <c r="AM18" s="4"/>
      <c r="AN18" s="4"/>
      <c r="AO18" s="4"/>
      <c r="AP18" s="4"/>
      <c r="AQ18" s="4"/>
      <c r="AR18" s="4"/>
      <c r="AS18" s="4"/>
      <c r="AT18" s="4"/>
      <c r="AU18" s="4"/>
      <c r="AV18" s="4"/>
    </row>
    <row r="19" spans="1:48" ht="180" x14ac:dyDescent="0.25">
      <c r="A19" s="93"/>
      <c r="B19" s="77"/>
      <c r="C19" s="78"/>
      <c r="D19" s="78"/>
      <c r="E19" s="103" t="s">
        <v>63</v>
      </c>
      <c r="F19" s="104"/>
      <c r="G19" s="80">
        <v>43448</v>
      </c>
      <c r="H19" s="82" t="s">
        <v>64</v>
      </c>
      <c r="I19" s="82" t="s">
        <v>65</v>
      </c>
      <c r="J19" s="80">
        <v>43440</v>
      </c>
      <c r="K19" s="83" t="s">
        <v>66</v>
      </c>
      <c r="L19" s="80" t="s">
        <v>50</v>
      </c>
      <c r="M19" s="80" t="s">
        <v>51</v>
      </c>
      <c r="N19" s="105" t="s">
        <v>67</v>
      </c>
      <c r="O19" s="85" t="s">
        <v>13</v>
      </c>
      <c r="P19" s="80" t="s">
        <v>68</v>
      </c>
      <c r="Q19" s="86" t="s">
        <v>53</v>
      </c>
      <c r="R19" s="106" t="s">
        <v>69</v>
      </c>
      <c r="S19" s="98"/>
      <c r="T19" s="89"/>
      <c r="U19" s="90">
        <f t="shared" ca="1" si="0"/>
        <v>0</v>
      </c>
      <c r="V19" s="90">
        <f t="shared" ca="1" si="1"/>
        <v>0</v>
      </c>
    </row>
    <row r="20" spans="1:48" s="21" customFormat="1" ht="157.5" x14ac:dyDescent="0.25">
      <c r="A20" s="107"/>
      <c r="B20" s="77"/>
      <c r="C20" s="78"/>
      <c r="D20" s="78"/>
      <c r="E20" s="108" t="s">
        <v>70</v>
      </c>
      <c r="F20" s="109"/>
      <c r="G20" s="80">
        <v>43448</v>
      </c>
      <c r="H20" s="110" t="s">
        <v>71</v>
      </c>
      <c r="I20" s="111"/>
      <c r="J20" s="112"/>
      <c r="K20" s="113"/>
      <c r="L20" s="112"/>
      <c r="M20" s="112"/>
      <c r="N20" s="114" t="s">
        <v>72</v>
      </c>
      <c r="O20" s="85" t="s">
        <v>17</v>
      </c>
      <c r="P20" s="80">
        <v>43570</v>
      </c>
      <c r="Q20" s="86" t="s">
        <v>53</v>
      </c>
      <c r="R20" s="106" t="s">
        <v>73</v>
      </c>
      <c r="S20" s="115"/>
      <c r="U20" s="116">
        <f t="shared" ca="1" si="0"/>
        <v>44089</v>
      </c>
      <c r="V20" s="116">
        <f t="shared" ca="1" si="1"/>
        <v>1</v>
      </c>
      <c r="Z20" s="117"/>
    </row>
    <row r="21" spans="1:48" s="102" customFormat="1" ht="67.5" x14ac:dyDescent="0.25">
      <c r="A21" s="93"/>
      <c r="B21" s="77"/>
      <c r="C21" s="78"/>
      <c r="D21" s="78"/>
      <c r="E21" s="79" t="s">
        <v>74</v>
      </c>
      <c r="F21" s="79" t="s">
        <v>75</v>
      </c>
      <c r="G21" s="80">
        <v>43448</v>
      </c>
      <c r="H21" s="82" t="s">
        <v>76</v>
      </c>
      <c r="I21" s="82" t="s">
        <v>77</v>
      </c>
      <c r="J21" s="80">
        <v>43440</v>
      </c>
      <c r="K21" s="80">
        <v>43630</v>
      </c>
      <c r="L21" s="80" t="s">
        <v>50</v>
      </c>
      <c r="M21" s="80" t="s">
        <v>51</v>
      </c>
      <c r="N21" s="105" t="s">
        <v>78</v>
      </c>
      <c r="O21" s="96" t="s">
        <v>13</v>
      </c>
      <c r="P21" s="80" t="s">
        <v>79</v>
      </c>
      <c r="Q21" s="86" t="s">
        <v>61</v>
      </c>
      <c r="R21" s="97" t="s">
        <v>80</v>
      </c>
      <c r="S21" s="98"/>
      <c r="T21" s="4"/>
      <c r="U21" s="100">
        <f t="shared" ca="1" si="0"/>
        <v>0</v>
      </c>
      <c r="V21" s="100">
        <f t="shared" ca="1" si="1"/>
        <v>0</v>
      </c>
      <c r="W21" s="4"/>
      <c r="X21" s="4"/>
      <c r="Y21" s="4"/>
      <c r="Z21" s="101"/>
      <c r="AA21" s="4"/>
      <c r="AB21" s="4"/>
      <c r="AC21" s="4"/>
      <c r="AD21" s="4"/>
      <c r="AE21" s="4"/>
    </row>
    <row r="22" spans="1:48" ht="123.75" x14ac:dyDescent="0.25">
      <c r="A22" s="93"/>
      <c r="B22" s="77"/>
      <c r="C22" s="78"/>
      <c r="D22" s="78"/>
      <c r="E22" s="79" t="s">
        <v>81</v>
      </c>
      <c r="F22" s="79" t="s">
        <v>82</v>
      </c>
      <c r="G22" s="80">
        <v>43448</v>
      </c>
      <c r="H22" s="82" t="s">
        <v>76</v>
      </c>
      <c r="I22" s="82" t="s">
        <v>83</v>
      </c>
      <c r="J22" s="80">
        <v>43440</v>
      </c>
      <c r="K22" s="83">
        <v>43461</v>
      </c>
      <c r="L22" s="80" t="s">
        <v>50</v>
      </c>
      <c r="M22" s="80" t="s">
        <v>51</v>
      </c>
      <c r="N22" s="118" t="s">
        <v>84</v>
      </c>
      <c r="O22" s="85" t="s">
        <v>13</v>
      </c>
      <c r="P22" s="80">
        <v>43608</v>
      </c>
      <c r="Q22" s="86" t="s">
        <v>53</v>
      </c>
      <c r="R22" s="87" t="s">
        <v>85</v>
      </c>
      <c r="S22" s="98"/>
      <c r="U22" s="90">
        <f t="shared" ca="1" si="0"/>
        <v>0</v>
      </c>
      <c r="V22" s="90">
        <f t="shared" ca="1" si="1"/>
        <v>0</v>
      </c>
    </row>
    <row r="23" spans="1:48" ht="90" x14ac:dyDescent="0.25">
      <c r="A23" s="93"/>
      <c r="B23" s="77"/>
      <c r="C23" s="78"/>
      <c r="D23" s="78"/>
      <c r="E23" s="103" t="s">
        <v>86</v>
      </c>
      <c r="F23" s="79" t="s">
        <v>87</v>
      </c>
      <c r="G23" s="80">
        <v>43448</v>
      </c>
      <c r="H23" s="82" t="s">
        <v>71</v>
      </c>
      <c r="I23" s="98"/>
      <c r="J23" s="119"/>
      <c r="K23" s="98"/>
      <c r="L23" s="80"/>
      <c r="M23" s="80"/>
      <c r="N23" s="120" t="s">
        <v>88</v>
      </c>
      <c r="O23" s="85" t="s">
        <v>17</v>
      </c>
      <c r="P23" s="80">
        <v>43205</v>
      </c>
      <c r="Q23" s="86" t="s">
        <v>53</v>
      </c>
      <c r="R23" s="121" t="s">
        <v>89</v>
      </c>
      <c r="S23" s="98"/>
      <c r="U23" s="90">
        <f t="shared" ca="1" si="0"/>
        <v>44089</v>
      </c>
      <c r="V23" s="90">
        <f t="shared" ca="1" si="1"/>
        <v>1</v>
      </c>
    </row>
    <row r="24" spans="1:48" s="102" customFormat="1" ht="67.5" x14ac:dyDescent="0.25">
      <c r="A24" s="93"/>
      <c r="B24" s="77"/>
      <c r="C24" s="78"/>
      <c r="D24" s="78"/>
      <c r="E24" s="103" t="s">
        <v>90</v>
      </c>
      <c r="F24" s="103" t="s">
        <v>91</v>
      </c>
      <c r="G24" s="80">
        <v>43448</v>
      </c>
      <c r="H24" s="82" t="s">
        <v>76</v>
      </c>
      <c r="I24" s="82" t="s">
        <v>77</v>
      </c>
      <c r="J24" s="80">
        <v>43440</v>
      </c>
      <c r="K24" s="80">
        <v>43630</v>
      </c>
      <c r="L24" s="80" t="s">
        <v>50</v>
      </c>
      <c r="M24" s="80" t="s">
        <v>51</v>
      </c>
      <c r="N24" s="105" t="s">
        <v>78</v>
      </c>
      <c r="O24" s="96" t="s">
        <v>13</v>
      </c>
      <c r="P24" s="80" t="s">
        <v>92</v>
      </c>
      <c r="Q24" s="86" t="s">
        <v>61</v>
      </c>
      <c r="R24" s="97" t="s">
        <v>80</v>
      </c>
      <c r="S24" s="98"/>
      <c r="T24" s="4"/>
      <c r="U24" s="100">
        <f t="shared" ca="1" si="0"/>
        <v>0</v>
      </c>
      <c r="V24" s="100">
        <f t="shared" ca="1" si="1"/>
        <v>0</v>
      </c>
      <c r="W24" s="4"/>
      <c r="X24" s="4"/>
      <c r="Y24" s="4"/>
      <c r="Z24" s="101"/>
      <c r="AA24" s="4"/>
      <c r="AB24" s="4"/>
      <c r="AC24" s="4"/>
      <c r="AD24" s="4"/>
      <c r="AE24" s="4"/>
      <c r="AF24" s="4"/>
      <c r="AG24" s="4"/>
      <c r="AH24" s="4"/>
      <c r="AI24" s="4"/>
      <c r="AJ24" s="4"/>
      <c r="AK24" s="4"/>
      <c r="AL24" s="4"/>
      <c r="AM24" s="4"/>
      <c r="AN24" s="4"/>
      <c r="AO24" s="4"/>
      <c r="AP24" s="4"/>
    </row>
    <row r="25" spans="1:48" ht="18" x14ac:dyDescent="0.25">
      <c r="E25" s="122"/>
      <c r="H25" s="123"/>
      <c r="I25" s="123"/>
    </row>
    <row r="26" spans="1:48" ht="18" x14ac:dyDescent="0.25">
      <c r="E26" s="122"/>
      <c r="H26" s="123"/>
      <c r="I26" s="123"/>
    </row>
    <row r="27" spans="1:48" ht="15.75" x14ac:dyDescent="0.25">
      <c r="E27" s="125"/>
      <c r="H27" s="123"/>
      <c r="I27" s="123"/>
    </row>
    <row r="28" spans="1:48" ht="15.75" x14ac:dyDescent="0.25">
      <c r="E28" s="126"/>
      <c r="H28" s="123"/>
      <c r="I28" s="123"/>
    </row>
    <row r="29" spans="1:48" ht="15.75" x14ac:dyDescent="0.25">
      <c r="E29" s="125"/>
      <c r="H29" s="123"/>
      <c r="I29" s="123"/>
    </row>
    <row r="30" spans="1:48" ht="15.75" x14ac:dyDescent="0.25">
      <c r="E30" s="126"/>
      <c r="H30" s="123"/>
      <c r="I30" s="123"/>
    </row>
    <row r="31" spans="1:48" ht="15.75" x14ac:dyDescent="0.25">
      <c r="E31" s="127"/>
      <c r="H31" s="123"/>
      <c r="I31" s="123"/>
    </row>
    <row r="32" spans="1:48" ht="15.75" x14ac:dyDescent="0.25">
      <c r="E32" s="128"/>
      <c r="H32" s="123"/>
      <c r="I32" s="123"/>
    </row>
    <row r="33" spans="5:5" x14ac:dyDescent="0.25">
      <c r="E33" s="129"/>
    </row>
    <row r="34" spans="5:5" x14ac:dyDescent="0.25">
      <c r="E34" s="127"/>
    </row>
    <row r="35" spans="5:5" x14ac:dyDescent="0.25">
      <c r="E35" s="127"/>
    </row>
  </sheetData>
  <protectedRanges>
    <protectedRange password="EE88" sqref="C9:D9" name="Rango1_1_1" securityDescriptor="O:WDG:WDD:(A;;CC;;;WD)"/>
    <protectedRange password="EE88" sqref="D12" name="Rango2_1_1" securityDescriptor="O:WDG:WDD:(A;;CC;;;WD)"/>
    <protectedRange password="EE88" sqref="B17:D20" name="Rango5" securityDescriptor="O:WDG:WDD:(A;;CC;;;WD)"/>
    <protectedRange password="EE88" sqref="E17:E20" name="Rango5_2" securityDescriptor="O:WDG:WDD:(A;;CC;;;WD)"/>
    <protectedRange password="EE88" sqref="F17:F20" name="Rango5_3" securityDescriptor="O:WDG:WDD:(A;;CC;;;WD)"/>
    <protectedRange password="EE88" sqref="G17:G24" name="Rango5_4" securityDescriptor="O:WDG:WDD:(A;;CC;;;WD)"/>
    <protectedRange password="EE88" sqref="H23 H20 H17:H18" name="Rango5_5" securityDescriptor="O:WDG:WDD:(A;;CC;;;WD)"/>
    <protectedRange password="EE88" sqref="H19" name="Rango5_1_1" securityDescriptor="O:WDG:WDD:(A;;CC;;;WD)"/>
    <protectedRange password="EE88" sqref="I20 I17:I18" name="Rango5_6" securityDescriptor="O:WDG:WDD:(A;;CC;;;WD)"/>
    <protectedRange password="EE88" sqref="I19" name="Rango5_1_2" securityDescriptor="O:WDG:WDD:(A;;CC;;;WD)"/>
    <protectedRange password="EE88" sqref="J20 J17:J18" name="Rango5_7" securityDescriptor="O:WDG:WDD:(A;;CC;;;WD)"/>
    <protectedRange password="EE88" sqref="J19 J21:J22 J24" name="Rango5_1_3" securityDescriptor="O:WDG:WDD:(A;;CC;;;WD)"/>
    <protectedRange password="EE88" sqref="K17:K22 K24" name="Rango5_8" securityDescriptor="O:WDG:WDD:(A;;CC;;;WD)"/>
    <protectedRange password="EE88" sqref="L17:M24" name="Rango5_9" securityDescriptor="O:WDG:WDD:(A;;CC;;;WD)"/>
    <protectedRange password="EE88" sqref="N17:N18" name="Rango5_3_2" securityDescriptor="O:WDG:WDD:(A;;CC;;;WD)"/>
    <protectedRange password="EE88" sqref="P17:P24" name="Rango5_2_1" securityDescriptor="O:WDG:WDD:(A;;CC;;;WD)"/>
    <protectedRange password="EE88" sqref="R20" name="Rango5_3_3" securityDescriptor="O:WDG:WDD:(A;;CC;;;WD)"/>
    <protectedRange password="EE88" sqref="R18:R19 R21 R24" name="Rango5_3_1_1" securityDescriptor="O:WDG:WDD:(A;;CC;;;WD)"/>
  </protectedRanges>
  <mergeCells count="35">
    <mergeCell ref="Q15:Q16"/>
    <mergeCell ref="R15:R16"/>
    <mergeCell ref="S15:S16"/>
    <mergeCell ref="B17:B24"/>
    <mergeCell ref="C17:C24"/>
    <mergeCell ref="D17:D24"/>
    <mergeCell ref="F18:F20"/>
    <mergeCell ref="J15:J16"/>
    <mergeCell ref="K15:K16"/>
    <mergeCell ref="L15:M15"/>
    <mergeCell ref="N15:N16"/>
    <mergeCell ref="O15:O16"/>
    <mergeCell ref="P15:P16"/>
    <mergeCell ref="O14:R14"/>
    <mergeCell ref="A15:A16"/>
    <mergeCell ref="B15:B16"/>
    <mergeCell ref="C15:C16"/>
    <mergeCell ref="D15:D16"/>
    <mergeCell ref="E15:E16"/>
    <mergeCell ref="F15:F16"/>
    <mergeCell ref="G15:G16"/>
    <mergeCell ref="H15:H16"/>
    <mergeCell ref="I15:I16"/>
    <mergeCell ref="F6:I6"/>
    <mergeCell ref="J6:K6"/>
    <mergeCell ref="L6:N6"/>
    <mergeCell ref="A13:M13"/>
    <mergeCell ref="A14:G14"/>
    <mergeCell ref="H14:N14"/>
    <mergeCell ref="F2:N2"/>
    <mergeCell ref="G3:N3"/>
    <mergeCell ref="G4:N4"/>
    <mergeCell ref="F5:I5"/>
    <mergeCell ref="J5:K5"/>
    <mergeCell ref="L5:N5"/>
  </mergeCells>
  <conditionalFormatting sqref="O10">
    <cfRule type="colorScale" priority="111">
      <colorScale>
        <cfvo type="min"/>
        <cfvo type="max"/>
        <color rgb="FFFF7128"/>
        <color rgb="FFFFEF9C"/>
      </colorScale>
    </cfRule>
    <cfRule type="containsText" dxfId="62" priority="112" operator="containsText" text="PARCIAL">
      <formula>NOT(ISERROR(SEARCH("PARCIAL",O10)))</formula>
    </cfRule>
  </conditionalFormatting>
  <conditionalFormatting sqref="O10">
    <cfRule type="containsText" dxfId="61" priority="113" operator="containsText" text="N/A">
      <formula>NOT(ISERROR(SEARCH("N/A",O10)))</formula>
    </cfRule>
    <cfRule type="colorScale" priority="114">
      <colorScale>
        <cfvo type="min"/>
        <cfvo type="percentile" val="50"/>
        <cfvo type="max"/>
        <color rgb="FFF8696B"/>
        <color rgb="FFFFEB84"/>
        <color rgb="FF63BE7B"/>
      </colorScale>
    </cfRule>
    <cfRule type="containsText" dxfId="60" priority="115" operator="containsText" text="no">
      <formula>NOT(ISERROR(SEARCH("no",O10)))</formula>
    </cfRule>
    <cfRule type="containsText" dxfId="59" priority="116" operator="containsText" text="si">
      <formula>NOT(ISERROR(SEARCH("si",O10)))</formula>
    </cfRule>
    <cfRule type="containsText" priority="117" operator="containsText" text="OK">
      <formula>NOT(ISERROR(SEARCH("OK",O10)))</formula>
    </cfRule>
  </conditionalFormatting>
  <conditionalFormatting sqref="O11">
    <cfRule type="colorScale" priority="104">
      <colorScale>
        <cfvo type="min"/>
        <cfvo type="max"/>
        <color rgb="FFFF7128"/>
        <color rgb="FFFFEF9C"/>
      </colorScale>
    </cfRule>
    <cfRule type="containsText" dxfId="58" priority="105" operator="containsText" text="PARCIAL">
      <formula>NOT(ISERROR(SEARCH("PARCIAL",O11)))</formula>
    </cfRule>
  </conditionalFormatting>
  <conditionalFormatting sqref="O11">
    <cfRule type="containsText" dxfId="57" priority="106" operator="containsText" text="N/A">
      <formula>NOT(ISERROR(SEARCH("N/A",O11)))</formula>
    </cfRule>
    <cfRule type="colorScale" priority="107">
      <colorScale>
        <cfvo type="min"/>
        <cfvo type="percentile" val="50"/>
        <cfvo type="max"/>
        <color rgb="FFF8696B"/>
        <color rgb="FFFFEB84"/>
        <color rgb="FF63BE7B"/>
      </colorScale>
    </cfRule>
    <cfRule type="containsText" dxfId="56" priority="108" operator="containsText" text="no">
      <formula>NOT(ISERROR(SEARCH("no",O11)))</formula>
    </cfRule>
    <cfRule type="containsText" dxfId="55" priority="109" operator="containsText" text="si">
      <formula>NOT(ISERROR(SEARCH("si",O11)))</formula>
    </cfRule>
    <cfRule type="containsText" priority="110" operator="containsText" text="OK">
      <formula>NOT(ISERROR(SEARCH("OK",O11)))</formula>
    </cfRule>
  </conditionalFormatting>
  <conditionalFormatting sqref="O12:O13">
    <cfRule type="colorScale" priority="118">
      <colorScale>
        <cfvo type="min"/>
        <cfvo type="max"/>
        <color rgb="FFFF7128"/>
        <color rgb="FFFFEF9C"/>
      </colorScale>
    </cfRule>
    <cfRule type="containsText" dxfId="54" priority="119" operator="containsText" text="PARCIAL">
      <formula>NOT(ISERROR(SEARCH("PARCIAL",O12)))</formula>
    </cfRule>
  </conditionalFormatting>
  <conditionalFormatting sqref="O12:O13">
    <cfRule type="containsText" dxfId="53" priority="120" operator="containsText" text="N/A">
      <formula>NOT(ISERROR(SEARCH("N/A",O12)))</formula>
    </cfRule>
    <cfRule type="colorScale" priority="121">
      <colorScale>
        <cfvo type="min"/>
        <cfvo type="percentile" val="50"/>
        <cfvo type="max"/>
        <color rgb="FFF8696B"/>
        <color rgb="FFFFEB84"/>
        <color rgb="FF63BE7B"/>
      </colorScale>
    </cfRule>
    <cfRule type="containsText" dxfId="52" priority="122" operator="containsText" text="no">
      <formula>NOT(ISERROR(SEARCH("no",O12)))</formula>
    </cfRule>
    <cfRule type="containsText" dxfId="51" priority="123" operator="containsText" text="si">
      <formula>NOT(ISERROR(SEARCH("si",O12)))</formula>
    </cfRule>
    <cfRule type="containsText" priority="124" operator="containsText" text="OK">
      <formula>NOT(ISERROR(SEARCH("OK",O12)))</formula>
    </cfRule>
  </conditionalFormatting>
  <conditionalFormatting sqref="O9">
    <cfRule type="colorScale" priority="100">
      <colorScale>
        <cfvo type="min"/>
        <cfvo type="max"/>
        <color rgb="FF00B050"/>
        <color theme="0"/>
      </colorScale>
    </cfRule>
    <cfRule type="colorScale" priority="101">
      <colorScale>
        <cfvo type="min"/>
        <cfvo type="percentile" val="50"/>
        <cfvo type="max"/>
        <color rgb="FFF8696B"/>
        <color rgb="FFFFEB84"/>
        <color rgb="FF63BE7B"/>
      </colorScale>
    </cfRule>
    <cfRule type="colorScale" priority="102">
      <colorScale>
        <cfvo type="min"/>
        <cfvo type="max"/>
        <color rgb="FF00B050"/>
        <color theme="0"/>
      </colorScale>
    </cfRule>
    <cfRule type="colorScale" priority="103">
      <colorScale>
        <cfvo type="min"/>
        <cfvo type="max"/>
        <color rgb="FF00B050"/>
        <color rgb="FFFFEF9C"/>
      </colorScale>
    </cfRule>
  </conditionalFormatting>
  <conditionalFormatting sqref="O9">
    <cfRule type="colorScale" priority="98">
      <colorScale>
        <cfvo type="min"/>
        <cfvo type="max"/>
        <color rgb="FFFF7128"/>
        <color rgb="FFFFEF9C"/>
      </colorScale>
    </cfRule>
    <cfRule type="containsText" dxfId="50" priority="99" operator="containsText" text="PARCIAL">
      <formula>NOT(ISERROR(SEARCH("PARCIAL",O9)))</formula>
    </cfRule>
  </conditionalFormatting>
  <conditionalFormatting sqref="O9">
    <cfRule type="containsText" dxfId="49" priority="93" operator="containsText" text="N/A">
      <formula>NOT(ISERROR(SEARCH("N/A",O9)))</formula>
    </cfRule>
    <cfRule type="colorScale" priority="94">
      <colorScale>
        <cfvo type="min"/>
        <cfvo type="percentile" val="50"/>
        <cfvo type="max"/>
        <color rgb="FFF8696B"/>
        <color rgb="FFFFEB84"/>
        <color rgb="FF63BE7B"/>
      </colorScale>
    </cfRule>
    <cfRule type="containsText" dxfId="48" priority="95" operator="containsText" text="no">
      <formula>NOT(ISERROR(SEARCH("no",O9)))</formula>
    </cfRule>
    <cfRule type="containsText" dxfId="47" priority="96" operator="containsText" text="si">
      <formula>NOT(ISERROR(SEARCH("si",O9)))</formula>
    </cfRule>
    <cfRule type="containsText" priority="97" operator="containsText" text="OK">
      <formula>NOT(ISERROR(SEARCH("OK",O9)))</formula>
    </cfRule>
  </conditionalFormatting>
  <conditionalFormatting sqref="O18">
    <cfRule type="colorScale" priority="75">
      <colorScale>
        <cfvo type="min"/>
        <cfvo type="max"/>
        <color rgb="FFFF7128"/>
        <color rgb="FFFFEF9C"/>
      </colorScale>
    </cfRule>
    <cfRule type="containsText" dxfId="46" priority="76" operator="containsText" text="PARCIAL">
      <formula>NOT(ISERROR(SEARCH("PARCIAL",O18)))</formula>
    </cfRule>
  </conditionalFormatting>
  <conditionalFormatting sqref="O20 O17 O22:O23">
    <cfRule type="colorScale" priority="89">
      <colorScale>
        <cfvo type="min"/>
        <cfvo type="max"/>
        <color rgb="FF00B050"/>
        <color theme="0"/>
      </colorScale>
    </cfRule>
    <cfRule type="colorScale" priority="90">
      <colorScale>
        <cfvo type="min"/>
        <cfvo type="percentile" val="50"/>
        <cfvo type="max"/>
        <color rgb="FFF8696B"/>
        <color rgb="FFFFEB84"/>
        <color rgb="FF63BE7B"/>
      </colorScale>
    </cfRule>
    <cfRule type="colorScale" priority="91">
      <colorScale>
        <cfvo type="min"/>
        <cfvo type="max"/>
        <color rgb="FF00B050"/>
        <color theme="0"/>
      </colorScale>
    </cfRule>
    <cfRule type="colorScale" priority="92">
      <colorScale>
        <cfvo type="min"/>
        <cfvo type="max"/>
        <color rgb="FF00B050"/>
        <color rgb="FFFFEF9C"/>
      </colorScale>
    </cfRule>
  </conditionalFormatting>
  <conditionalFormatting sqref="O20 O17 O22:O23">
    <cfRule type="colorScale" priority="87">
      <colorScale>
        <cfvo type="min"/>
        <cfvo type="max"/>
        <color rgb="FFFF7128"/>
        <color rgb="FFFFEF9C"/>
      </colorScale>
    </cfRule>
    <cfRule type="containsText" dxfId="45" priority="88" operator="containsText" text="PARCIAL">
      <formula>NOT(ISERROR(SEARCH("PARCIAL",O17)))</formula>
    </cfRule>
  </conditionalFormatting>
  <conditionalFormatting sqref="O17 O20 O22:O23">
    <cfRule type="containsText" dxfId="44" priority="82" operator="containsText" text="N/A">
      <formula>NOT(ISERROR(SEARCH("N/A",O17)))</formula>
    </cfRule>
    <cfRule type="colorScale" priority="83">
      <colorScale>
        <cfvo type="min"/>
        <cfvo type="percentile" val="50"/>
        <cfvo type="max"/>
        <color rgb="FFF8696B"/>
        <color rgb="FFFFEB84"/>
        <color rgb="FF63BE7B"/>
      </colorScale>
    </cfRule>
    <cfRule type="containsText" dxfId="43" priority="84" operator="containsText" text="no">
      <formula>NOT(ISERROR(SEARCH("no",O17)))</formula>
    </cfRule>
    <cfRule type="containsText" dxfId="42" priority="85" operator="containsText" text="si">
      <formula>NOT(ISERROR(SEARCH("si",O17)))</formula>
    </cfRule>
    <cfRule type="containsText" priority="86" operator="containsText" text="OK">
      <formula>NOT(ISERROR(SEARCH("OK",O17)))</formula>
    </cfRule>
  </conditionalFormatting>
  <conditionalFormatting sqref="O17 O20 O22:O23">
    <cfRule type="containsText" dxfId="41" priority="81" operator="containsText" text="sin vencer">
      <formula>NOT(ISERROR(SEARCH("sin vencer",O17)))</formula>
    </cfRule>
  </conditionalFormatting>
  <conditionalFormatting sqref="O18">
    <cfRule type="colorScale" priority="77">
      <colorScale>
        <cfvo type="min"/>
        <cfvo type="max"/>
        <color rgb="FF00B050"/>
        <color theme="0"/>
      </colorScale>
    </cfRule>
    <cfRule type="colorScale" priority="78">
      <colorScale>
        <cfvo type="min"/>
        <cfvo type="percentile" val="50"/>
        <cfvo type="max"/>
        <color rgb="FFF8696B"/>
        <color rgb="FFFFEB84"/>
        <color rgb="FF63BE7B"/>
      </colorScale>
    </cfRule>
    <cfRule type="colorScale" priority="79">
      <colorScale>
        <cfvo type="min"/>
        <cfvo type="max"/>
        <color rgb="FF00B050"/>
        <color theme="0"/>
      </colorScale>
    </cfRule>
    <cfRule type="colorScale" priority="80">
      <colorScale>
        <cfvo type="min"/>
        <cfvo type="max"/>
        <color rgb="FF00B050"/>
        <color rgb="FFFFEF9C"/>
      </colorScale>
    </cfRule>
  </conditionalFormatting>
  <conditionalFormatting sqref="O18">
    <cfRule type="containsText" dxfId="40" priority="70" operator="containsText" text="N/A">
      <formula>NOT(ISERROR(SEARCH("N/A",O18)))</formula>
    </cfRule>
    <cfRule type="colorScale" priority="71">
      <colorScale>
        <cfvo type="min"/>
        <cfvo type="percentile" val="50"/>
        <cfvo type="max"/>
        <color rgb="FFF8696B"/>
        <color rgb="FFFFEB84"/>
        <color rgb="FF63BE7B"/>
      </colorScale>
    </cfRule>
    <cfRule type="containsText" dxfId="39" priority="72" operator="containsText" text="no">
      <formula>NOT(ISERROR(SEARCH("no",O18)))</formula>
    </cfRule>
    <cfRule type="containsText" dxfId="38" priority="73" operator="containsText" text="si">
      <formula>NOT(ISERROR(SEARCH("si",O18)))</formula>
    </cfRule>
    <cfRule type="containsText" priority="74" operator="containsText" text="OK">
      <formula>NOT(ISERROR(SEARCH("OK",O18)))</formula>
    </cfRule>
  </conditionalFormatting>
  <conditionalFormatting sqref="O18">
    <cfRule type="containsText" dxfId="37" priority="69" operator="containsText" text="sin vencer">
      <formula>NOT(ISERROR(SEARCH("sin vencer",O18)))</formula>
    </cfRule>
  </conditionalFormatting>
  <conditionalFormatting sqref="O19">
    <cfRule type="containsText" dxfId="36" priority="57" operator="containsText" text="sin vencer">
      <formula>NOT(ISERROR(SEARCH("sin vencer",O19)))</formula>
    </cfRule>
  </conditionalFormatting>
  <conditionalFormatting sqref="O19">
    <cfRule type="colorScale" priority="65">
      <colorScale>
        <cfvo type="min"/>
        <cfvo type="max"/>
        <color rgb="FF00B050"/>
        <color theme="0"/>
      </colorScale>
    </cfRule>
    <cfRule type="colorScale" priority="66">
      <colorScale>
        <cfvo type="min"/>
        <cfvo type="percentile" val="50"/>
        <cfvo type="max"/>
        <color rgb="FFF8696B"/>
        <color rgb="FFFFEB84"/>
        <color rgb="FF63BE7B"/>
      </colorScale>
    </cfRule>
    <cfRule type="colorScale" priority="67">
      <colorScale>
        <cfvo type="min"/>
        <cfvo type="max"/>
        <color rgb="FF00B050"/>
        <color theme="0"/>
      </colorScale>
    </cfRule>
    <cfRule type="colorScale" priority="68">
      <colorScale>
        <cfvo type="min"/>
        <cfvo type="max"/>
        <color rgb="FF00B050"/>
        <color rgb="FFFFEF9C"/>
      </colorScale>
    </cfRule>
  </conditionalFormatting>
  <conditionalFormatting sqref="O19">
    <cfRule type="colorScale" priority="63">
      <colorScale>
        <cfvo type="min"/>
        <cfvo type="max"/>
        <color rgb="FFFF7128"/>
        <color rgb="FFFFEF9C"/>
      </colorScale>
    </cfRule>
    <cfRule type="containsText" dxfId="35" priority="64" operator="containsText" text="PARCIAL">
      <formula>NOT(ISERROR(SEARCH("PARCIAL",O19)))</formula>
    </cfRule>
  </conditionalFormatting>
  <conditionalFormatting sqref="O19">
    <cfRule type="containsText" dxfId="34" priority="58" operator="containsText" text="N/A">
      <formula>NOT(ISERROR(SEARCH("N/A",O19)))</formula>
    </cfRule>
    <cfRule type="colorScale" priority="59">
      <colorScale>
        <cfvo type="min"/>
        <cfvo type="percentile" val="50"/>
        <cfvo type="max"/>
        <color rgb="FFF8696B"/>
        <color rgb="FFFFEB84"/>
        <color rgb="FF63BE7B"/>
      </colorScale>
    </cfRule>
    <cfRule type="containsText" dxfId="33" priority="60" operator="containsText" text="no">
      <formula>NOT(ISERROR(SEARCH("no",O19)))</formula>
    </cfRule>
    <cfRule type="containsText" dxfId="32" priority="61" operator="containsText" text="si">
      <formula>NOT(ISERROR(SEARCH("si",O19)))</formula>
    </cfRule>
    <cfRule type="containsText" priority="62" operator="containsText" text="OK">
      <formula>NOT(ISERROR(SEARCH("OK",O19)))</formula>
    </cfRule>
  </conditionalFormatting>
  <conditionalFormatting sqref="O21">
    <cfRule type="colorScale" priority="53">
      <colorScale>
        <cfvo type="min"/>
        <cfvo type="max"/>
        <color rgb="FF00B050"/>
        <color theme="0"/>
      </colorScale>
    </cfRule>
    <cfRule type="colorScale" priority="54">
      <colorScale>
        <cfvo type="min"/>
        <cfvo type="percentile" val="50"/>
        <cfvo type="max"/>
        <color rgb="FFF8696B"/>
        <color rgb="FFFFEB84"/>
        <color rgb="FF63BE7B"/>
      </colorScale>
    </cfRule>
    <cfRule type="colorScale" priority="55">
      <colorScale>
        <cfvo type="min"/>
        <cfvo type="max"/>
        <color rgb="FF00B050"/>
        <color theme="0"/>
      </colorScale>
    </cfRule>
    <cfRule type="colorScale" priority="56">
      <colorScale>
        <cfvo type="min"/>
        <cfvo type="max"/>
        <color rgb="FF00B050"/>
        <color rgb="FFFFEF9C"/>
      </colorScale>
    </cfRule>
  </conditionalFormatting>
  <conditionalFormatting sqref="O21">
    <cfRule type="colorScale" priority="51">
      <colorScale>
        <cfvo type="min"/>
        <cfvo type="max"/>
        <color rgb="FFFF7128"/>
        <color rgb="FFFFEF9C"/>
      </colorScale>
    </cfRule>
    <cfRule type="containsText" dxfId="31" priority="52" operator="containsText" text="PARCIAL">
      <formula>NOT(ISERROR(SEARCH("PARCIAL",O21)))</formula>
    </cfRule>
  </conditionalFormatting>
  <conditionalFormatting sqref="O21">
    <cfRule type="containsText" dxfId="30" priority="46" operator="containsText" text="N/A">
      <formula>NOT(ISERROR(SEARCH("N/A",O21)))</formula>
    </cfRule>
    <cfRule type="colorScale" priority="47">
      <colorScale>
        <cfvo type="min"/>
        <cfvo type="percentile" val="50"/>
        <cfvo type="max"/>
        <color rgb="FFF8696B"/>
        <color rgb="FFFFEB84"/>
        <color rgb="FF63BE7B"/>
      </colorScale>
    </cfRule>
    <cfRule type="containsText" dxfId="29" priority="48" operator="containsText" text="no">
      <formula>NOT(ISERROR(SEARCH("no",O21)))</formula>
    </cfRule>
    <cfRule type="containsText" dxfId="28" priority="49" operator="containsText" text="si">
      <formula>NOT(ISERROR(SEARCH("si",O21)))</formula>
    </cfRule>
    <cfRule type="containsText" priority="50" operator="containsText" text="OK">
      <formula>NOT(ISERROR(SEARCH("OK",O21)))</formula>
    </cfRule>
  </conditionalFormatting>
  <conditionalFormatting sqref="O21">
    <cfRule type="containsText" dxfId="27" priority="45" operator="containsText" text="sin vencer">
      <formula>NOT(ISERROR(SEARCH("sin vencer",O21)))</formula>
    </cfRule>
  </conditionalFormatting>
  <conditionalFormatting sqref="O24">
    <cfRule type="colorScale" priority="41">
      <colorScale>
        <cfvo type="min"/>
        <cfvo type="max"/>
        <color rgb="FF00B050"/>
        <color theme="0"/>
      </colorScale>
    </cfRule>
    <cfRule type="colorScale" priority="42">
      <colorScale>
        <cfvo type="min"/>
        <cfvo type="percentile" val="50"/>
        <cfvo type="max"/>
        <color rgb="FFF8696B"/>
        <color rgb="FFFFEB84"/>
        <color rgb="FF63BE7B"/>
      </colorScale>
    </cfRule>
    <cfRule type="colorScale" priority="43">
      <colorScale>
        <cfvo type="min"/>
        <cfvo type="max"/>
        <color rgb="FF00B050"/>
        <color theme="0"/>
      </colorScale>
    </cfRule>
    <cfRule type="colorScale" priority="44">
      <colorScale>
        <cfvo type="min"/>
        <cfvo type="max"/>
        <color rgb="FF00B050"/>
        <color rgb="FFFFEF9C"/>
      </colorScale>
    </cfRule>
  </conditionalFormatting>
  <conditionalFormatting sqref="O24">
    <cfRule type="colorScale" priority="39">
      <colorScale>
        <cfvo type="min"/>
        <cfvo type="max"/>
        <color rgb="FFFF7128"/>
        <color rgb="FFFFEF9C"/>
      </colorScale>
    </cfRule>
    <cfRule type="containsText" dxfId="26" priority="40" operator="containsText" text="PARCIAL">
      <formula>NOT(ISERROR(SEARCH("PARCIAL",O24)))</formula>
    </cfRule>
  </conditionalFormatting>
  <conditionalFormatting sqref="O24">
    <cfRule type="containsText" dxfId="25" priority="34" operator="containsText" text="N/A">
      <formula>NOT(ISERROR(SEARCH("N/A",O24)))</formula>
    </cfRule>
    <cfRule type="colorScale" priority="35">
      <colorScale>
        <cfvo type="min"/>
        <cfvo type="percentile" val="50"/>
        <cfvo type="max"/>
        <color rgb="FFF8696B"/>
        <color rgb="FFFFEB84"/>
        <color rgb="FF63BE7B"/>
      </colorScale>
    </cfRule>
    <cfRule type="containsText" dxfId="24" priority="36" operator="containsText" text="no">
      <formula>NOT(ISERROR(SEARCH("no",O24)))</formula>
    </cfRule>
    <cfRule type="containsText" dxfId="23" priority="37" operator="containsText" text="si">
      <formula>NOT(ISERROR(SEARCH("si",O24)))</formula>
    </cfRule>
    <cfRule type="containsText" priority="38" operator="containsText" text="OK">
      <formula>NOT(ISERROR(SEARCH("OK",O24)))</formula>
    </cfRule>
  </conditionalFormatting>
  <conditionalFormatting sqref="O24">
    <cfRule type="containsText" dxfId="22" priority="33" operator="containsText" text="sin vencer">
      <formula>NOT(ISERROR(SEARCH("sin vencer",O24)))</formula>
    </cfRule>
  </conditionalFormatting>
  <conditionalFormatting sqref="R9">
    <cfRule type="colorScale" priority="31">
      <colorScale>
        <cfvo type="min"/>
        <cfvo type="max"/>
        <color rgb="FFFF7128"/>
        <color rgb="FFFFEF9C"/>
      </colorScale>
    </cfRule>
    <cfRule type="containsText" dxfId="21" priority="-1" operator="containsText" text="PARCIAL">
      <formula>NOT(ISERROR(SEARCH("PARCIAL",R9)))</formula>
    </cfRule>
  </conditionalFormatting>
  <conditionalFormatting sqref="R9">
    <cfRule type="containsText" dxfId="20" priority="26" operator="containsText" text="N/A">
      <formula>NOT(ISERROR(SEARCH("N/A",R9)))</formula>
    </cfRule>
    <cfRule type="colorScale" priority="-1">
      <colorScale>
        <cfvo type="min"/>
        <cfvo type="percentile" val="50"/>
        <cfvo type="max"/>
        <color rgb="FFF8696B"/>
        <color rgb="FFFFEB84"/>
        <color rgb="FF63BE7B"/>
      </colorScale>
    </cfRule>
    <cfRule type="containsText" dxfId="19" priority="-1" operator="containsText" text="no">
      <formula>NOT(ISERROR(SEARCH("no",R9)))</formula>
    </cfRule>
    <cfRule type="containsText" dxfId="18" priority="-1" operator="containsText" text="si">
      <formula>NOT(ISERROR(SEARCH("si",R9)))</formula>
    </cfRule>
    <cfRule type="containsText" priority="-1" operator="containsText" text="OK">
      <formula>NOT(ISERROR(SEARCH("OK",R9)))</formula>
    </cfRule>
  </conditionalFormatting>
  <conditionalFormatting sqref="R10">
    <cfRule type="colorScale" priority="25">
      <colorScale>
        <cfvo type="min"/>
        <cfvo type="max"/>
        <color rgb="FFFF7128"/>
        <color rgb="FFFFEF9C"/>
      </colorScale>
    </cfRule>
    <cfRule type="containsText" dxfId="17" priority="-1" operator="containsText" text="PARCIAL">
      <formula>NOT(ISERROR(SEARCH("PARCIAL",R10)))</formula>
    </cfRule>
  </conditionalFormatting>
  <conditionalFormatting sqref="R10">
    <cfRule type="containsText" dxfId="16" priority="24" operator="containsText" text="N/A">
      <formula>NOT(ISERROR(SEARCH("N/A",R10)))</formula>
    </cfRule>
    <cfRule type="colorScale" priority="-1">
      <colorScale>
        <cfvo type="min"/>
        <cfvo type="percentile" val="50"/>
        <cfvo type="max"/>
        <color rgb="FFF8696B"/>
        <color rgb="FFFFEB84"/>
        <color rgb="FF63BE7B"/>
      </colorScale>
    </cfRule>
    <cfRule type="containsText" dxfId="15" priority="-1" operator="containsText" text="no">
      <formula>NOT(ISERROR(SEARCH("no",R10)))</formula>
    </cfRule>
    <cfRule type="containsText" dxfId="14" priority="-1" operator="containsText" text="si">
      <formula>NOT(ISERROR(SEARCH("si",R10)))</formula>
    </cfRule>
    <cfRule type="containsText" priority="-1" operator="containsText" text="OK">
      <formula>NOT(ISERROR(SEARCH("OK",R10)))</formula>
    </cfRule>
  </conditionalFormatting>
  <conditionalFormatting sqref="R11">
    <cfRule type="containsText" dxfId="13" priority="27" operator="containsText" text="PARCIAL">
      <formula>NOT(ISERROR(SEARCH("PARCIAL",R11)))</formula>
    </cfRule>
    <cfRule type="colorScale" priority="125">
      <colorScale>
        <cfvo type="min"/>
        <cfvo type="max"/>
        <color rgb="FFFF7128"/>
        <color rgb="FFFFEF9C"/>
      </colorScale>
    </cfRule>
  </conditionalFormatting>
  <conditionalFormatting sqref="R11">
    <cfRule type="containsText" dxfId="12" priority="28" operator="containsText" text="N/A">
      <formula>NOT(ISERROR(SEARCH("N/A",R11)))</formula>
    </cfRule>
    <cfRule type="colorScale" priority="29">
      <colorScale>
        <cfvo type="min"/>
        <cfvo type="percentile" val="50"/>
        <cfvo type="max"/>
        <color rgb="FFF8696B"/>
        <color rgb="FFFFEB84"/>
        <color rgb="FF63BE7B"/>
      </colorScale>
    </cfRule>
    <cfRule type="containsText" dxfId="11" priority="30" operator="containsText" text="no">
      <formula>NOT(ISERROR(SEARCH("no",R11)))</formula>
    </cfRule>
    <cfRule type="containsText" priority="32" operator="containsText" text="OK">
      <formula>NOT(ISERROR(SEARCH("OK",R11)))</formula>
    </cfRule>
    <cfRule type="containsText" dxfId="10" priority="126" operator="containsText" text="si">
      <formula>NOT(ISERROR(SEARCH("si",R11)))</formula>
    </cfRule>
  </conditionalFormatting>
  <conditionalFormatting sqref="R7">
    <cfRule type="containsText" dxfId="9" priority="19" operator="containsText" text="sin vencer">
      <formula>NOT(ISERROR(SEARCH("sin vencer",R7)))</formula>
    </cfRule>
    <cfRule type="colorScale" priority="20">
      <colorScale>
        <cfvo type="min"/>
        <cfvo type="max"/>
        <color rgb="FF00B050"/>
        <color theme="0"/>
      </colorScale>
    </cfRule>
    <cfRule type="colorScale" priority="21">
      <colorScale>
        <cfvo type="min"/>
        <cfvo type="percentile" val="50"/>
        <cfvo type="max"/>
        <color rgb="FFF8696B"/>
        <color rgb="FFFFEB84"/>
        <color rgb="FF63BE7B"/>
      </colorScale>
    </cfRule>
    <cfRule type="colorScale" priority="22">
      <colorScale>
        <cfvo type="min"/>
        <cfvo type="max"/>
        <color rgb="FF00B050"/>
        <color theme="0"/>
      </colorScale>
    </cfRule>
    <cfRule type="colorScale" priority="23">
      <colorScale>
        <cfvo type="min"/>
        <cfvo type="max"/>
        <color rgb="FF00B050"/>
        <color rgb="FFFFEF9C"/>
      </colorScale>
    </cfRule>
  </conditionalFormatting>
  <conditionalFormatting sqref="R7">
    <cfRule type="colorScale" priority="18">
      <colorScale>
        <cfvo type="min"/>
        <cfvo type="max"/>
        <color rgb="FFFF7128"/>
        <color rgb="FFFFEF9C"/>
      </colorScale>
    </cfRule>
    <cfRule type="containsText" dxfId="8" priority="127" operator="containsText" text="PARCIAL">
      <formula>NOT(ISERROR(SEARCH("PARCIAL",R7)))</formula>
    </cfRule>
  </conditionalFormatting>
  <conditionalFormatting sqref="R7">
    <cfRule type="containsText" dxfId="7" priority="13" operator="containsText" text="N/A">
      <formula>NOT(ISERROR(SEARCH("N/A",R7)))</formula>
    </cfRule>
    <cfRule type="colorScale" priority="14">
      <colorScale>
        <cfvo type="min"/>
        <cfvo type="percentile" val="50"/>
        <cfvo type="max"/>
        <color rgb="FFF8696B"/>
        <color rgb="FFFFEB84"/>
        <color rgb="FF63BE7B"/>
      </colorScale>
    </cfRule>
    <cfRule type="containsText" dxfId="6" priority="15" operator="containsText" text="no">
      <formula>NOT(ISERROR(SEARCH("no",R7)))</formula>
    </cfRule>
    <cfRule type="containsText" dxfId="5" priority="16" operator="containsText" text="si">
      <formula>NOT(ISERROR(SEARCH("si",R7)))</formula>
    </cfRule>
    <cfRule type="containsText" priority="17" operator="containsText" text="OK">
      <formula>NOT(ISERROR(SEARCH("OK",R7)))</formula>
    </cfRule>
  </conditionalFormatting>
  <conditionalFormatting sqref="R8">
    <cfRule type="containsText" dxfId="4" priority="1" operator="containsText" text="sin vencer">
      <formula>NOT(ISERROR(SEARCH("sin vencer",R8)))</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R8">
    <cfRule type="colorScale" priority="7">
      <colorScale>
        <cfvo type="min"/>
        <cfvo type="max"/>
        <color rgb="FFFF7128"/>
        <color rgb="FFFFEF9C"/>
      </colorScale>
    </cfRule>
    <cfRule type="containsText" dxfId="3" priority="8" operator="containsText" text="PARCIAL">
      <formula>NOT(ISERROR(SEARCH("PARCIAL",R8)))</formula>
    </cfRule>
  </conditionalFormatting>
  <conditionalFormatting sqref="R8">
    <cfRule type="containsText" dxfId="2" priority="2" operator="containsText" text="N/A">
      <formula>NOT(ISERROR(SEARCH("N/A",R8)))</formula>
    </cfRule>
    <cfRule type="colorScale" priority="3">
      <colorScale>
        <cfvo type="min"/>
        <cfvo type="percentile" val="50"/>
        <cfvo type="max"/>
        <color rgb="FFF8696B"/>
        <color rgb="FFFFEB84"/>
        <color rgb="FF63BE7B"/>
      </colorScale>
    </cfRule>
    <cfRule type="containsText" dxfId="1" priority="4" operator="containsText" text="no">
      <formula>NOT(ISERROR(SEARCH("no",R8)))</formula>
    </cfRule>
    <cfRule type="containsText" dxfId="0" priority="5" operator="containsText" text="si">
      <formula>NOT(ISERROR(SEARCH("si",R8)))</formula>
    </cfRule>
    <cfRule type="containsText" priority="6" operator="containsText" text="OK">
      <formula>NOT(ISERROR(SEARCH("OK",R8)))</formula>
    </cfRule>
  </conditionalFormatting>
  <hyperlinks>
    <hyperlink ref="N17" r:id="rId1" xr:uid="{1BCCAA88-8DBF-4331-BF2D-D083CF6F9396}"/>
    <hyperlink ref="N20" r:id="rId2" xr:uid="{EFBE9DF8-4E2F-4DC0-B307-7862A18FC271}"/>
    <hyperlink ref="N23" r:id="rId3" xr:uid="{6F2E6EB7-B24C-4144-B501-B257758A5271}"/>
    <hyperlink ref="N22" r:id="rId4" xr:uid="{1748AAE3-CAB4-497B-94CA-21B1532A55EC}"/>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2020-09-15T12:06:57Z</dcterms:created>
  <dcterms:modified xsi:type="dcterms:W3CDTF">2020-09-15T12:10:02Z</dcterms:modified>
</cp:coreProperties>
</file>