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2019\Auditorias\Riesgos 2019\4 Plan Mejoramiento\4 Centralizacion\"/>
    </mc:Choice>
  </mc:AlternateContent>
  <xr:revisionPtr revIDLastSave="0" documentId="8_{37BBF7C8-8122-44D0-8077-5F018807D363}" xr6:coauthVersionLast="45" xr6:coauthVersionMax="45" xr10:uidLastSave="{00000000-0000-0000-0000-000000000000}"/>
  <bookViews>
    <workbookView xWindow="-120" yWindow="-120" windowWidth="20730" windowHeight="11310" xr2:uid="{B6B6BCD2-A568-4E55-8D86-F6249DCFFF82}"/>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1" l="1"/>
  <c r="O11" i="1"/>
  <c r="O10" i="1"/>
  <c r="O9" i="1"/>
  <c r="O8" i="1"/>
  <c r="O4" i="1"/>
  <c r="O3" i="1"/>
  <c r="L2" i="1"/>
  <c r="P19" i="1" s="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155EDE42-6D5C-4017-BCEA-6535D86C21BE}">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62FA3704-2425-4ECA-B729-87330C48D21D}">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84540969-2C5F-49F2-ADEF-E40AB32C8CF9}">
      <text>
        <r>
          <rPr>
            <b/>
            <sz val="9"/>
            <color indexed="81"/>
            <rFont val="Tahoma"/>
            <family val="2"/>
          </rPr>
          <t>formato dd/mm/aaaa</t>
        </r>
        <r>
          <rPr>
            <sz val="9"/>
            <color indexed="81"/>
            <rFont val="Tahoma"/>
            <family val="2"/>
          </rPr>
          <t xml:space="preserve">
</t>
        </r>
      </text>
    </comment>
    <comment ref="G17" authorId="0" shapeId="0" xr:uid="{863E99BC-C3FC-45BA-B443-9E3DCEB8B374}">
      <text>
        <r>
          <rPr>
            <b/>
            <sz val="9"/>
            <color indexed="81"/>
            <rFont val="Tahoma"/>
            <family val="2"/>
          </rPr>
          <t>formato dd/mm/aaaa</t>
        </r>
        <r>
          <rPr>
            <sz val="9"/>
            <color indexed="81"/>
            <rFont val="Tahoma"/>
            <family val="2"/>
          </rPr>
          <t xml:space="preserve">
</t>
        </r>
      </text>
    </comment>
    <comment ref="J17" authorId="0" shapeId="0" xr:uid="{6C0C9EC5-E561-4CCE-AA83-6B56B4235CB5}">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5FFBD39D-13C8-4033-B814-AF3E1912009D}">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F5B38AC6-2D03-4212-80AD-CA88357ABA4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<sst xmlns="http://schemas.openxmlformats.org/spreadsheetml/2006/main" count="124" uniqueCount="85">
  <si>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</si>
  <si>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</si>
  <si>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</si>
  <si>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</si>
  <si>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</si>
  <si>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</si>
  <si>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</si>
  <si>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</si>
  <si>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</si>
  <si>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</si>
  <si>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</si>
  <si>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</si>
  <si>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</si>
  <si>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</si>
  <si>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</si>
  <si>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</si>
  <si>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</si>
  <si>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</si>
  <si>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parcial</t>
  </si>
  <si>
    <t>PROCESO O UNIDAD(S)  EVALUADO(S)</t>
  </si>
  <si>
    <t>Proceso Centralización de la Información</t>
  </si>
  <si>
    <t>no</t>
  </si>
  <si>
    <t>LÍDER DEL PROCESO</t>
  </si>
  <si>
    <t>Myriam Marleny Hincapié Castrillon</t>
  </si>
  <si>
    <t>n/a</t>
  </si>
  <si>
    <t>AUDITOR(ES)</t>
  </si>
  <si>
    <t>Deisy Hernandez Sotto - Daniela Pérez Ortiz</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</si>
  <si>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</si>
  <si>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</si>
  <si>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</si>
  <si>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</si>
  <si>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</si>
  <si>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</si>
  <si>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</si>
  <si>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</si>
  <si>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</si>
  <si>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</si>
  <si>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</si>
  <si>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</si>
  <si>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</si>
  <si>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</si>
  <si>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</si>
  <si>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</si>
  <si>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</si>
  <si>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</si>
  <si>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</si>
  <si>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</si>
  <si>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</si>
  <si>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</si>
  <si>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RIESGOS DE GESTIÓN</t>
  </si>
  <si>
    <t xml:space="preserve">•	 Para el riesgo “Asesoría o asistencia técnica inadecuada por parte de los servidores públicos”, las causas identificadas en el formato descripción del riesgo, como: “2. Competencia profesional”, “3. Desconocimiento de los principios, características, normas técnicas, procedimentales e instrumentales de la información por parte de los servidores públicos y contratistas” y “4. Falta de personal capacitado”, están directamente relacionadas por lo que se podrían agrupar en una sola, lo que repercutiría en el diseño de controles al ser una causa la que hay que contrarrestar. 
•	 Las causas de los riesgos se encontraban redactadas en una misma fila, contradiciendo lo estipulado por la guía “Las causas se deben trabajar de manera separada…”. </t>
  </si>
  <si>
    <t>El GIT de Control Interno considera pertinente replantear las variables enunciadas anteriormente, conforme a los lineamientos de la entidad.</t>
  </si>
  <si>
    <t xml:space="preserve">
Se trabajaron y ajustaron los riesgos con las instrucciones que se tenia en la politica de ADMINISTRACIÓN DE RIESGOS PI11-POL01 Version 9 que estaba vigente en su momento.</t>
  </si>
  <si>
    <t>Realizar mesa de trabajo para verificar, analizar y actualizar los riesgos de acuerdo a la nueva Guia del DAFP</t>
  </si>
  <si>
    <t>MIRYAM HINCAPIE Y JENNY BEJARANO</t>
  </si>
  <si>
    <t>SUBCONTADORA DE CETRALIZACIÓN Y CONTRATISTA</t>
  </si>
  <si>
    <t>Z:\2019\Auditorias\Riesgos 2019\4 Plan Mejoramiento\4 Centralizacion\Evidencias\Evidencias ultimas Jenny
Doc: Descripción del riesgo</t>
  </si>
  <si>
    <t>5/12/2019
21/02/2020</t>
  </si>
  <si>
    <t>dperez
dhernandez</t>
  </si>
  <si>
    <t xml:space="preserve">21/02/2020 Se realizaron los ajustes teniendo en cuenta lo establecido por la Guía de Administración del Riesgo del DAFP.
</t>
  </si>
  <si>
    <t xml:space="preserve">Revisado el formato Análisis del Riesgo, se observó que el criterio escogido para calificar la probabilidad, fue “Probable” definido por la Guía como: “Es viable que el evento ocurra en la mayoría de las circunstancias” y la frecuencia establecida “al menos una vez en el último año”; sin embargo, al realizar la trazabilidad se evidenció que no se había materializado el riesgo en el tiempo contemplado, por lo tanto el criterio de probabilidad que se ajusta a este riesgo sería improbable (“evento que puede ocurrir en cualquier momento” “Frecuencia: al menos una vez en los últimos 5 años”) o rara vez.  </t>
  </si>
  <si>
    <t xml:space="preserve">El proceso al momento de hacer el análisis del riesgo debe revisar y replantear, si es necesario, la calificación de la probabilidad e impacto teniendo en cuenta el contexto actual. </t>
  </si>
  <si>
    <t>Z:\2019\Auditorias\Riesgos 2019\4 Plan Mejoramiento\4 Centralizacion\Evidencias\Evidencias ultimas Jenny
Doc: Analisis del Riesgo de Gestión</t>
  </si>
  <si>
    <t xml:space="preserve">
21/02/2020</t>
  </si>
  <si>
    <t>21/02/2020 Se realizaron los ajustes teniendo en cuenta lo establecido por la Guía de Administración del Riesgo del DAFP.</t>
  </si>
  <si>
    <t>•	Se evidenció debilidad en la consideración de los criterios establecidos en la metodología para el diseño de los controles.
•	El control determinado como “Enviar requerimientos a las entidades de gobierno y empresas omisas en el reporte de la ICP Convergencia” aplicable al riesgo “Incumplimiento en el reporte de la información necesaria para la generación de productos”, fue calificado como preventivo, cuando en realidad es detectivo, en la medida en que de los registros se infiere que son efectuados posteriores, incidiendo en la calificación.  Es de anotar que esta situación afecta las variables que de ahí en adelante se calcularon (solidez individual de cada control y solidez del Conjunto de Controles).
•	Al analizar el riesgo establecido como “incumplimiento en el reporte de la información necesaria para la generación de productos” se observó debilidades en la correlación de las variables causas y controles establecidos, toda vez que los segundos no mitigan las causas que hacen posible que el riesgo se materialice</t>
  </si>
  <si>
    <t>Dada la importancia de la implementación de controles como mecanismos para dar tratamiento a los riesgos que puedan afectar o impedir el logro de los objetivos estratégicos y de proceso, el GIT de Control Interno sugiere que durante la determinación de los controles se consideren los seis pasos establecidos por la Guía.</t>
  </si>
  <si>
    <t>Z:\2019\Auditorias\Riesgos 2019\4 Plan Mejoramiento\4 Centralizacion\Evidencias\Evidencias ultimas Jenny
Doc: Valoración de Controles</t>
  </si>
  <si>
    <t>21/02/2020 El proceso realizo las acciones que considero correspondientes</t>
  </si>
  <si>
    <t>•	Al revisar el formato “Valoración del Riesgo” se evidenció error en su diligenciamiento, debido a que no se tuvo en cuenta que varios de los controles diseñados eran detectivos, lo que incide directamente en la calificación y desplazamiento en el mapa de Calor.
•	Así mismo, en la valoración del riesgo realizada por el proceso, se evidenció error en la ubicación en el mapa de calor inherente, lo que afectó el desplazamiento en el cuadrante de probabilidad, cuyo resultado se toma como riesgo residual. El GIT de Control Interno realizó el ejercicio partiendo de la calificación dada por el proceso, en el formato análisis del riesgo</t>
  </si>
  <si>
    <t>De acuerdo con la metodología se sugiere verificar el ejercicio para determinar la valoración del riesgo, teniendo en cuenta que el proceso estableció controles de tipo preventivo y correctivo, incidiendo en los resultados de los posibles desplazamientos tanto en la probabilidad como en el impacto; situación que debe tenerse en cuenta para realizar la ubicación y posterior desplazamiento en el mapa de riesgo inherente y residual.</t>
  </si>
  <si>
    <t>Z:\2019\Auditorias\Riesgos 2019\4 Plan Mejoramiento\4 Centralizacion\Evidencias\Evidencias ultimas Jenny
Doc: Valoración del Riesgo de Corrupción</t>
  </si>
  <si>
    <t>21/02/2020: El proceso realizo las acciones que considero correspondientes</t>
  </si>
  <si>
    <t>Se observo como evidencia de la ejecución del control “Mantener actualizada en la página del CHIP la información de apoyo de las categorías administradas por la CGN, en cada corte”, una solicitud servicedesk y correos electrónicos, sin embargo, el soporte definido por el proceso fue la “página del sistema CHIP”, por lo anterior; el documento relacionado no especifica el registro puntual que sirve de evidencia para demostrar la actualización de ésta, teniéndolo definido el proceso.</t>
  </si>
  <si>
    <t>En la medida en que los soportes relacionados en el mapa son el resultado de la ejecución del control, es necesario que al establecer los mismos exista total claridad, sobre cuál es el documento que va a evidenciar el cumplimiento y la efectividad del control establecido para mitigar el riesgo.</t>
  </si>
  <si>
    <t>Error en la redacción del nombre del registro de la evidencia del respectivo control.</t>
  </si>
  <si>
    <t>Z:\2019\Auditorias\Riesgos 2019\4 Plan Mejoramiento\4 Centralizacion\Evidencias\Evidencias ultimas Jenny
Doc: Matriz riesgos de gestión</t>
  </si>
  <si>
    <t>2102/2020</t>
  </si>
  <si>
    <t>CORRUPCIÓN</t>
  </si>
  <si>
    <t xml:space="preserve">•	Para el riesgo determinado como “Tráfico de influencias en atención a solicitudes”, según la metodología debería ser una causa; toda vez que ésta es un acontecimiento o circunstancia concreta que conllevan a un riesgo, mientras que el riesgo es un evento de incertidumbre que, si ocurriese, afectaría los objetivos estratégicos y del proceso bien sea de manera negativa (amenazas) o positiva (oportunidades); en ese orden de ideas, si la identificación fuese errónea esto repercutiría en la aplicación de la herramienta para describir y definir las demás variables.
•	Las causas de los riesgos se encontraban redactadas en una misma fila, contradiciendo lo estipulado por la guía “Las causas se deben trabajar de manera separada…”. </t>
  </si>
  <si>
    <t>Z:\2019\Auditorias\Riesgos 2019\4 Plan Mejoramiento\4 Centralizacion\Evidencias\Evidencias ultimas Jenny
Doc: Descripción del riesgo de corrupción</t>
  </si>
  <si>
    <t>Se evidenció debilidad en la consideración de los criterios establecidos en la metodología para el diseño de los controles.</t>
  </si>
  <si>
    <t>Dada la importancia de la implementación de controles como mecanismos para dar tratamiento a los riesgos que puedan afectar o impedir el logro de los objetivos estratégicos y de proceso, el GIT de Control Interno sugiere evidenciar los seis pasos establecidos por la Guía.</t>
  </si>
  <si>
    <t>En su momento no se habia interiorizado la nueva guia del DAFP.</t>
  </si>
  <si>
    <t>Z:\2019\Auditorias\Riesgos 2019\4 Plan Mejoramiento\4 Centralizacion\Evidencias\Evidencias ultimas Jenny
Doc: Valoración de Controles Riesgos de Corrupción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</si>
</sst>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0"/>
      <color indexed="8"/>
      <name val="Calibri"/>
      <family val="2"/>
      <scheme val="minor"/>
    </font>
    <font>
      <sz val="11"/>
      <color indexed="8"/>
      <name val="Calibri"/>
      <family val="2"/>
      <scheme val="minor"/>
    </font>
    <font>
      <b/>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b/>
      <sz val="12"/>
      <color theme="1"/>
      <name val="Calibri"/>
      <family val="2"/>
      <scheme val="minor"/>
    </font>
    <font>
      <sz val="12"/>
      <color theme="1"/>
      <name val="Arial"/>
      <family val="2"/>
    </font>
    <font>
      <sz val="12"/>
      <color indexed="8"/>
      <name val="Arial"/>
      <family val="2"/>
    </font>
    <font>
      <sz val="10"/>
      <color indexed="8"/>
      <name val="Arial"/>
      <family val="2"/>
    </font>
    <font>
      <sz val="11"/>
      <color theme="1"/>
      <name val="Arial"/>
      <family val="2"/>
    </font>
    <font>
      <b/>
      <sz val="11"/>
      <color theme="1"/>
      <name val="Arial"/>
      <family val="2"/>
    </font>
    <font>
      <sz val="12"/>
      <color rgb="FF000000"/>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96">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9" xfId="0" applyNumberFormat="1" applyFont="1" applyFill="1" applyBorder="1" applyAlignment="1" applyProtection="1">
      <alignment horizontal="left" vertical="center" wrapText="1"/>
      <protection hidden="1"/>
    </xf>
    <xf numFmtId="0" fontId="0" fillId="0" borderId="21"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3" fillId="4" borderId="9"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4" fillId="4" borderId="0" xfId="1" applyFont="1" applyFill="1" applyAlignment="1" applyProtection="1">
      <alignment vertical="center" wrapText="1"/>
      <protection hidden="1"/>
    </xf>
    <xf numFmtId="14" fontId="15" fillId="4" borderId="0" xfId="0" applyNumberFormat="1" applyFont="1" applyFill="1" applyAlignment="1" applyProtection="1">
      <alignment vertical="center" wrapText="1"/>
      <protection hidden="1"/>
    </xf>
    <xf numFmtId="0" fontId="16" fillId="4" borderId="0" xfId="0" applyFont="1" applyFill="1" applyAlignment="1" applyProtection="1">
      <alignment vertical="center" wrapText="1"/>
      <protection hidden="1"/>
    </xf>
    <xf numFmtId="0" fontId="16" fillId="4" borderId="0" xfId="0" applyFont="1" applyFill="1" applyAlignment="1" applyProtection="1">
      <alignment horizontal="center" vertical="center" wrapText="1"/>
      <protection hidden="1"/>
    </xf>
    <xf numFmtId="0" fontId="17" fillId="5" borderId="9" xfId="0" applyFont="1" applyFill="1" applyBorder="1" applyAlignment="1" applyProtection="1">
      <alignment horizontal="center" vertical="center"/>
      <protection hidden="1"/>
    </xf>
    <xf numFmtId="0" fontId="17" fillId="6" borderId="9" xfId="0" applyFont="1" applyFill="1" applyBorder="1" applyAlignment="1" applyProtection="1">
      <alignment horizontal="center" vertical="center" wrapText="1"/>
      <protection hidden="1"/>
    </xf>
    <xf numFmtId="0" fontId="17" fillId="5" borderId="9" xfId="0" applyFont="1" applyFill="1" applyBorder="1" applyAlignment="1" applyProtection="1">
      <alignment horizontal="center" vertical="center" wrapText="1"/>
      <protection hidden="1"/>
    </xf>
    <xf numFmtId="0" fontId="18" fillId="3" borderId="0" xfId="0" applyFont="1" applyFill="1" applyProtection="1">
      <protection hidden="1"/>
    </xf>
    <xf numFmtId="0" fontId="18" fillId="4" borderId="0" xfId="0" applyFont="1" applyFill="1" applyProtection="1">
      <protection hidden="1"/>
    </xf>
    <xf numFmtId="14" fontId="17" fillId="6" borderId="9" xfId="0" applyNumberFormat="1" applyFont="1" applyFill="1" applyBorder="1" applyAlignment="1" applyProtection="1">
      <alignment horizontal="center" vertical="center" wrapText="1"/>
      <protection hidden="1"/>
    </xf>
    <xf numFmtId="0" fontId="19" fillId="7" borderId="9" xfId="0" applyFont="1" applyFill="1" applyBorder="1" applyAlignment="1" applyProtection="1">
      <alignment horizontal="center" vertical="center" wrapText="1"/>
      <protection hidden="1"/>
    </xf>
    <xf numFmtId="0" fontId="18" fillId="0" borderId="0" xfId="0" applyFont="1" applyProtection="1">
      <protection hidden="1"/>
    </xf>
    <xf numFmtId="0" fontId="17"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20" fillId="0" borderId="7" xfId="0" applyFont="1" applyBorder="1" applyAlignment="1" applyProtection="1">
      <alignment horizontal="center" wrapText="1"/>
      <protection hidden="1"/>
    </xf>
    <xf numFmtId="0" fontId="20" fillId="0" borderId="23" xfId="0" applyFont="1" applyBorder="1" applyAlignment="1" applyProtection="1">
      <alignment horizontal="center" wrapText="1"/>
      <protection hidden="1"/>
    </xf>
    <xf numFmtId="0" fontId="18" fillId="0" borderId="0" xfId="0" applyFont="1" applyAlignment="1" applyProtection="1">
      <alignment wrapText="1"/>
      <protection hidden="1"/>
    </xf>
    <xf numFmtId="0" fontId="18" fillId="3" borderId="9" xfId="0" applyFont="1" applyFill="1" applyBorder="1" applyAlignment="1" applyProtection="1">
      <alignment wrapText="1"/>
      <protection hidden="1"/>
    </xf>
    <xf numFmtId="0" fontId="21" fillId="0" borderId="6"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14" fontId="22" fillId="0" borderId="9" xfId="0" applyNumberFormat="1"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14" fontId="23" fillId="0" borderId="9" xfId="0" applyNumberFormat="1" applyFont="1" applyBorder="1" applyAlignment="1" applyProtection="1">
      <alignment horizontal="center" vertical="center" wrapText="1"/>
      <protection locked="0"/>
    </xf>
    <xf numFmtId="0" fontId="24" fillId="0" borderId="9" xfId="0" applyFont="1" applyBorder="1" applyAlignment="1" applyProtection="1">
      <alignment horizontal="justify" vertical="center" wrapText="1"/>
      <protection locked="0"/>
    </xf>
    <xf numFmtId="14" fontId="25" fillId="0" borderId="9" xfId="0" applyNumberFormat="1" applyFont="1" applyBorder="1" applyAlignment="1" applyProtection="1">
      <alignment horizontal="center" vertical="center" wrapText="1"/>
      <protection locked="0"/>
    </xf>
    <xf numFmtId="14" fontId="24" fillId="0" borderId="9" xfId="0" applyNumberFormat="1" applyFont="1" applyBorder="1" applyAlignment="1" applyProtection="1">
      <alignment horizontal="center" vertical="center" wrapText="1"/>
      <protection hidden="1"/>
    </xf>
    <xf numFmtId="0" fontId="24" fillId="0" borderId="9" xfId="0" applyFont="1" applyBorder="1" applyAlignment="1" applyProtection="1">
      <alignment vertical="center" wrapText="1"/>
      <protection hidden="1"/>
    </xf>
    <xf numFmtId="0" fontId="26" fillId="3" borderId="9" xfId="0" applyFont="1" applyFill="1" applyBorder="1" applyAlignment="1">
      <alignment horizontal="center" vertical="center" wrapText="1"/>
    </xf>
    <xf numFmtId="0" fontId="26" fillId="0" borderId="9" xfId="0" applyFont="1" applyBorder="1" applyAlignment="1">
      <alignment horizontal="center" vertical="center" wrapText="1"/>
    </xf>
    <xf numFmtId="0" fontId="25" fillId="0" borderId="9"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protection hidden="1"/>
    </xf>
    <xf numFmtId="0" fontId="21" fillId="0" borderId="9" xfId="0" applyFont="1" applyBorder="1" applyAlignment="1" applyProtection="1">
      <alignment horizontal="justify" vertical="center" wrapText="1"/>
      <protection hidden="1"/>
    </xf>
    <xf numFmtId="0" fontId="26" fillId="0" borderId="9" xfId="0" applyFont="1" applyBorder="1" applyAlignment="1">
      <alignment horizontal="justify" vertical="center" wrapText="1"/>
    </xf>
    <xf numFmtId="0" fontId="21" fillId="0" borderId="9" xfId="0" applyFont="1" applyBorder="1" applyProtection="1">
      <protection hidden="1"/>
    </xf>
    <xf numFmtId="0" fontId="24" fillId="0" borderId="9" xfId="0" applyFont="1" applyBorder="1" applyAlignment="1" applyProtection="1">
      <alignment horizontal="center" vertical="center" wrapText="1"/>
      <protection hidden="1"/>
    </xf>
    <xf numFmtId="0" fontId="26" fillId="0" borderId="9" xfId="0" applyFont="1" applyBorder="1" applyAlignment="1">
      <alignment horizontal="justify" vertical="center"/>
    </xf>
    <xf numFmtId="0" fontId="7" fillId="8" borderId="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23" xfId="0" applyFont="1" applyFill="1" applyBorder="1" applyAlignment="1">
      <alignment horizontal="center" vertical="center" wrapText="1"/>
    </xf>
    <xf numFmtId="0" fontId="1" fillId="0" borderId="0" xfId="0" applyFont="1" applyProtection="1">
      <protection hidden="1"/>
    </xf>
    <xf numFmtId="0" fontId="21" fillId="0" borderId="0" xfId="0" applyFont="1" applyAlignment="1" applyProtection="1">
      <alignment horizontal="justify" vertical="center" wrapText="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40">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A459625B-3130-49BF-AAF1-609C5490E7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35BED-5A20-425F-801E-14E0E27590E7}">
  <dimension ref="A1:V27"/>
  <sheetViews>
    <sheetView tabSelected="1" workbookViewId="0">
      <selection activeCell="A14" sqref="A14"/>
    </sheetView>
  </sheetViews>
  <sheetFormatPr baseColWidth="10" defaultColWidth="11.42578125" defaultRowHeight="15" x14ac:dyDescent="0.25"/>
  <cols>
    <col min="1" max="1" width="89.5703125" style="94" customWidth="1"/>
    <col min="2" max="2" width="53.140625" style="4" customWidth="1"/>
    <col min="3" max="3" width="18.28515625" style="4" hidden="1" customWidth="1"/>
    <col min="4" max="4" width="31.7109375" style="4" customWidth="1"/>
    <col min="5" max="5" width="31.28515625" style="4" customWidth="1"/>
    <col min="6" max="6" width="15.7109375" style="95" customWidth="1"/>
    <col min="7" max="7" width="14.140625" style="4" customWidth="1"/>
    <col min="8" max="8" width="13.85546875" style="4" customWidth="1"/>
    <col min="9" max="9" width="15.28515625" style="4" customWidth="1"/>
    <col min="10" max="10" width="37" style="4" bestFit="1" customWidth="1"/>
    <col min="11" max="12" width="16.42578125" style="4" bestFit="1" customWidth="1"/>
    <col min="13" max="13" width="12.5703125" style="4" customWidth="1"/>
    <col min="14" max="14" width="27.5703125" style="4" customWidth="1"/>
    <col min="15" max="15" width="11.85546875" style="4" bestFit="1" customWidth="1"/>
    <col min="16" max="21" width="11.42578125" style="4"/>
    <col min="22" max="22" width="150.42578125" style="92"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44089</v>
      </c>
      <c r="M2"/>
      <c r="N2" s="1"/>
      <c r="V2" s="4"/>
    </row>
    <row r="3" spans="1:22" ht="15.75" x14ac:dyDescent="0.25">
      <c r="A3" s="10"/>
      <c r="B3" s="11" t="s">
        <v>2</v>
      </c>
      <c r="C3" s="12" t="s">
        <v>3</v>
      </c>
      <c r="D3" s="13"/>
      <c r="E3" s="13"/>
      <c r="F3" s="13"/>
      <c r="G3" s="13"/>
      <c r="H3" s="13"/>
      <c r="I3" s="13"/>
      <c r="J3" s="14"/>
      <c r="K3"/>
      <c r="L3"/>
      <c r="M3"/>
      <c r="N3" s="15" t="s">
        <v>4</v>
      </c>
      <c r="O3" s="16">
        <f>COUNTA(A20:A24,A26:A27)</f>
        <v>7</v>
      </c>
      <c r="V3" s="4"/>
    </row>
    <row r="4" spans="1:22" ht="15.75" x14ac:dyDescent="0.25">
      <c r="A4" s="10"/>
      <c r="B4" s="17" t="s">
        <v>5</v>
      </c>
      <c r="C4" s="12" t="s">
        <v>6</v>
      </c>
      <c r="D4" s="13"/>
      <c r="E4" s="13"/>
      <c r="F4" s="13"/>
      <c r="G4" s="13"/>
      <c r="H4" s="18"/>
      <c r="I4" s="18"/>
      <c r="J4" s="19"/>
      <c r="K4"/>
      <c r="L4"/>
      <c r="M4"/>
      <c r="N4" s="15" t="s">
        <v>7</v>
      </c>
      <c r="O4" s="16">
        <f>COUNTA(E20:E24,E26:E27)</f>
        <v>7</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L8" s="37"/>
      <c r="M8" s="37"/>
      <c r="N8" s="38" t="s">
        <v>13</v>
      </c>
      <c r="O8" s="39">
        <f>COUNTIFS(K19:K27,"si")</f>
        <v>7</v>
      </c>
      <c r="V8" s="4"/>
    </row>
    <row r="9" spans="1:22" x14ac:dyDescent="0.25">
      <c r="A9" s="40" t="s">
        <v>14</v>
      </c>
      <c r="B9" s="41">
        <v>43664</v>
      </c>
      <c r="C9" s="41"/>
      <c r="D9" s="41"/>
      <c r="E9" s="41"/>
      <c r="F9" s="41"/>
      <c r="G9" s="41"/>
      <c r="H9" s="41"/>
      <c r="I9" s="41"/>
      <c r="J9" s="1"/>
      <c r="L9" s="37"/>
      <c r="M9" s="37"/>
      <c r="N9" s="38" t="s">
        <v>15</v>
      </c>
      <c r="O9" s="42">
        <f>COUNTIFS(K18:K29,"sin vencer")</f>
        <v>0</v>
      </c>
      <c r="V9" s="4"/>
    </row>
    <row r="10" spans="1:22" x14ac:dyDescent="0.25">
      <c r="A10" s="40" t="s">
        <v>16</v>
      </c>
      <c r="B10" s="43" t="s">
        <v>17</v>
      </c>
      <c r="C10" s="43"/>
      <c r="D10" s="43"/>
      <c r="E10" s="43"/>
      <c r="F10" s="43"/>
      <c r="G10" s="43"/>
      <c r="H10" s="43"/>
      <c r="I10" s="43"/>
      <c r="J10" s="1"/>
      <c r="L10" s="37"/>
      <c r="M10" s="37"/>
      <c r="N10" s="38" t="s">
        <v>18</v>
      </c>
      <c r="O10" s="39">
        <f>COUNTIFS(K19:K27,"parcial")</f>
        <v>0</v>
      </c>
      <c r="V10" s="4"/>
    </row>
    <row r="11" spans="1:22" x14ac:dyDescent="0.25">
      <c r="A11" s="40" t="s">
        <v>19</v>
      </c>
      <c r="B11" s="43" t="s">
        <v>20</v>
      </c>
      <c r="C11" s="43"/>
      <c r="D11" s="43"/>
      <c r="E11" s="43"/>
      <c r="F11" s="43"/>
      <c r="G11" s="43"/>
      <c r="H11" s="43"/>
      <c r="I11" s="43"/>
      <c r="J11" s="1"/>
      <c r="L11" s="37"/>
      <c r="M11" s="37"/>
      <c r="N11" s="38" t="s">
        <v>21</v>
      </c>
      <c r="O11" s="39">
        <f>COUNTIFS(K19:K27,"no")</f>
        <v>0</v>
      </c>
      <c r="V11" s="4"/>
    </row>
    <row r="12" spans="1:22" x14ac:dyDescent="0.25">
      <c r="A12" s="40" t="s">
        <v>22</v>
      </c>
      <c r="B12" s="43" t="s">
        <v>23</v>
      </c>
      <c r="C12" s="43"/>
      <c r="D12" s="43"/>
      <c r="E12" s="43"/>
      <c r="F12" s="43"/>
      <c r="G12" s="43"/>
      <c r="H12" s="43"/>
      <c r="I12" s="43"/>
      <c r="J12" s="1"/>
      <c r="L12" s="37"/>
      <c r="M12" s="37"/>
      <c r="N12" s="38" t="s">
        <v>24</v>
      </c>
      <c r="O12" s="39">
        <f>COUNTIFS(K19:K27,"n/a")</f>
        <v>0</v>
      </c>
      <c r="V12" s="4"/>
    </row>
    <row r="13" spans="1:22" x14ac:dyDescent="0.25">
      <c r="A13" s="40" t="s">
        <v>25</v>
      </c>
      <c r="B13" s="43" t="s">
        <v>26</v>
      </c>
      <c r="C13" s="43"/>
      <c r="D13" s="43"/>
      <c r="E13" s="44"/>
      <c r="F13" s="44"/>
      <c r="G13" s="44"/>
      <c r="H13" s="44"/>
      <c r="I13" s="44"/>
      <c r="J13" s="1"/>
      <c r="K13" s="45"/>
      <c r="L13" s="45"/>
      <c r="M13" s="45"/>
      <c r="N13" s="45"/>
      <c r="V13" s="4"/>
    </row>
    <row r="14" spans="1:22" x14ac:dyDescent="0.25">
      <c r="A14" s="46" t="s">
        <v>27</v>
      </c>
      <c r="B14" s="47"/>
      <c r="C14" s="48"/>
      <c r="D14" s="49" t="s">
        <v>28</v>
      </c>
      <c r="E14" s="49"/>
      <c r="F14" s="50"/>
      <c r="G14" s="50"/>
      <c r="H14" s="50"/>
      <c r="I14" s="51"/>
      <c r="J14" s="52"/>
      <c r="K14" s="52"/>
      <c r="L14" s="52"/>
      <c r="M14" s="52"/>
      <c r="N14" s="52"/>
      <c r="V14" s="4"/>
    </row>
    <row r="15" spans="1:22" x14ac:dyDescent="0.25">
      <c r="A15" s="53" t="s">
        <v>29</v>
      </c>
      <c r="B15" s="54"/>
      <c r="C15" s="55"/>
      <c r="D15" s="55"/>
      <c r="E15" s="55"/>
      <c r="F15" s="55"/>
      <c r="G15" s="55"/>
      <c r="H15" s="56"/>
      <c r="I15" s="56"/>
      <c r="J15" s="52"/>
      <c r="K15" s="52"/>
      <c r="L15" s="52"/>
      <c r="M15" s="52"/>
      <c r="N15" s="52"/>
      <c r="V15" s="4"/>
    </row>
    <row r="16" spans="1:22" s="61" customFormat="1" ht="12" x14ac:dyDescent="0.2">
      <c r="A16" s="57"/>
      <c r="B16" s="57"/>
      <c r="C16" s="57"/>
      <c r="D16" s="58" t="s">
        <v>30</v>
      </c>
      <c r="E16" s="58"/>
      <c r="F16" s="58"/>
      <c r="G16" s="58"/>
      <c r="H16" s="58"/>
      <c r="I16" s="58"/>
      <c r="J16" s="58"/>
      <c r="K16" s="59" t="s">
        <v>31</v>
      </c>
      <c r="L16" s="59"/>
      <c r="M16" s="59"/>
      <c r="N16" s="59"/>
      <c r="O16" s="60"/>
      <c r="P16" s="60"/>
    </row>
    <row r="17" spans="1:22" s="64" customFormat="1" ht="12" x14ac:dyDescent="0.2">
      <c r="A17" s="59" t="s">
        <v>32</v>
      </c>
      <c r="B17" s="59" t="s">
        <v>33</v>
      </c>
      <c r="C17" s="59" t="s">
        <v>34</v>
      </c>
      <c r="D17" s="58" t="s">
        <v>35</v>
      </c>
      <c r="E17" s="58" t="s">
        <v>36</v>
      </c>
      <c r="F17" s="62" t="s">
        <v>37</v>
      </c>
      <c r="G17" s="58" t="s">
        <v>38</v>
      </c>
      <c r="H17" s="58" t="s">
        <v>39</v>
      </c>
      <c r="I17" s="58"/>
      <c r="J17" s="63" t="s">
        <v>40</v>
      </c>
      <c r="K17" s="59" t="s">
        <v>41</v>
      </c>
      <c r="L17" s="59" t="s">
        <v>42</v>
      </c>
      <c r="M17" s="59" t="s">
        <v>43</v>
      </c>
      <c r="N17" s="59" t="s">
        <v>44</v>
      </c>
      <c r="O17" s="60"/>
      <c r="P17" s="60"/>
    </row>
    <row r="18" spans="1:22" s="64" customFormat="1" ht="30" x14ac:dyDescent="0.25">
      <c r="A18" s="59"/>
      <c r="B18" s="59"/>
      <c r="C18" s="59"/>
      <c r="D18" s="58"/>
      <c r="E18" s="58"/>
      <c r="F18" s="62"/>
      <c r="G18" s="58"/>
      <c r="H18" s="65" t="s">
        <v>45</v>
      </c>
      <c r="I18" s="65" t="s">
        <v>46</v>
      </c>
      <c r="J18" s="63"/>
      <c r="K18" s="59"/>
      <c r="L18" s="59"/>
      <c r="M18" s="59"/>
      <c r="N18" s="59"/>
      <c r="O18" s="60"/>
      <c r="P18" s="66" t="s">
        <v>47</v>
      </c>
      <c r="Q18" s="66" t="s">
        <v>48</v>
      </c>
    </row>
    <row r="19" spans="1:22" s="69" customFormat="1" ht="15.75" x14ac:dyDescent="0.25">
      <c r="A19" s="67" t="s">
        <v>49</v>
      </c>
      <c r="B19" s="67"/>
      <c r="C19" s="67"/>
      <c r="D19" s="67"/>
      <c r="E19" s="67"/>
      <c r="F19" s="67"/>
      <c r="G19" s="67"/>
      <c r="H19" s="67"/>
      <c r="I19" s="67"/>
      <c r="J19" s="67"/>
      <c r="K19" s="67"/>
      <c r="L19" s="67"/>
      <c r="M19" s="67"/>
      <c r="N19" s="68"/>
      <c r="P19" s="70">
        <f ca="1">IF(OR(K19="si",G19&gt;$L$2),0,$L$2-G19)</f>
        <v>44089</v>
      </c>
      <c r="Q19" s="70">
        <f ca="1">IF(P19&lt;=0,0,1)</f>
        <v>1</v>
      </c>
    </row>
    <row r="20" spans="1:22" s="69" customFormat="1" ht="165" x14ac:dyDescent="0.2">
      <c r="A20" s="71" t="s">
        <v>50</v>
      </c>
      <c r="B20" s="72" t="s">
        <v>51</v>
      </c>
      <c r="C20" s="73"/>
      <c r="D20" s="71" t="s">
        <v>52</v>
      </c>
      <c r="E20" s="74" t="s">
        <v>53</v>
      </c>
      <c r="F20" s="73">
        <v>43676</v>
      </c>
      <c r="G20" s="73">
        <v>43768</v>
      </c>
      <c r="H20" s="75" t="s">
        <v>54</v>
      </c>
      <c r="I20" s="75" t="s">
        <v>55</v>
      </c>
      <c r="J20" s="76" t="s">
        <v>56</v>
      </c>
      <c r="K20" s="77" t="s">
        <v>13</v>
      </c>
      <c r="L20" s="78" t="s">
        <v>57</v>
      </c>
      <c r="M20" s="78" t="s">
        <v>58</v>
      </c>
      <c r="N20" s="79" t="s">
        <v>59</v>
      </c>
      <c r="P20" s="70"/>
      <c r="Q20" s="70"/>
    </row>
    <row r="21" spans="1:22" s="69" customFormat="1" ht="120" x14ac:dyDescent="0.2">
      <c r="A21" s="80" t="s">
        <v>60</v>
      </c>
      <c r="B21" s="81" t="s">
        <v>61</v>
      </c>
      <c r="C21" s="73"/>
      <c r="D21" s="71" t="s">
        <v>52</v>
      </c>
      <c r="E21" s="74" t="s">
        <v>53</v>
      </c>
      <c r="F21" s="73">
        <v>43676</v>
      </c>
      <c r="G21" s="73">
        <v>43768</v>
      </c>
      <c r="H21" s="75" t="s">
        <v>54</v>
      </c>
      <c r="I21" s="75" t="s">
        <v>55</v>
      </c>
      <c r="J21" s="76" t="s">
        <v>62</v>
      </c>
      <c r="K21" s="82" t="s">
        <v>13</v>
      </c>
      <c r="L21" s="78" t="s">
        <v>63</v>
      </c>
      <c r="M21" s="78" t="s">
        <v>58</v>
      </c>
      <c r="N21" s="79" t="s">
        <v>64</v>
      </c>
      <c r="P21" s="70"/>
      <c r="Q21" s="70"/>
    </row>
    <row r="22" spans="1:22" s="64" customFormat="1" ht="240" x14ac:dyDescent="0.2">
      <c r="A22" s="72" t="s">
        <v>65</v>
      </c>
      <c r="B22" s="81" t="s">
        <v>66</v>
      </c>
      <c r="C22" s="83"/>
      <c r="D22" s="71" t="s">
        <v>52</v>
      </c>
      <c r="E22" s="74" t="s">
        <v>53</v>
      </c>
      <c r="F22" s="73">
        <v>43676</v>
      </c>
      <c r="G22" s="73">
        <v>43768</v>
      </c>
      <c r="H22" s="75" t="s">
        <v>54</v>
      </c>
      <c r="I22" s="75" t="s">
        <v>55</v>
      </c>
      <c r="J22" s="79" t="s">
        <v>67</v>
      </c>
      <c r="K22" s="82" t="s">
        <v>13</v>
      </c>
      <c r="L22" s="78">
        <v>43882</v>
      </c>
      <c r="M22" s="78" t="s">
        <v>58</v>
      </c>
      <c r="N22" s="79" t="s">
        <v>68</v>
      </c>
    </row>
    <row r="23" spans="1:22" ht="150" x14ac:dyDescent="0.25">
      <c r="A23" s="84" t="s">
        <v>69</v>
      </c>
      <c r="B23" s="85" t="s">
        <v>70</v>
      </c>
      <c r="C23" s="86"/>
      <c r="D23" s="71" t="s">
        <v>52</v>
      </c>
      <c r="E23" s="74" t="s">
        <v>53</v>
      </c>
      <c r="F23" s="73">
        <v>43676</v>
      </c>
      <c r="G23" s="73">
        <v>43768</v>
      </c>
      <c r="H23" s="75" t="s">
        <v>54</v>
      </c>
      <c r="I23" s="75" t="s">
        <v>55</v>
      </c>
      <c r="J23" s="87" t="s">
        <v>71</v>
      </c>
      <c r="K23" s="82" t="s">
        <v>13</v>
      </c>
      <c r="L23" s="78">
        <v>43882</v>
      </c>
      <c r="M23" s="78" t="s">
        <v>58</v>
      </c>
      <c r="N23" s="87" t="s">
        <v>72</v>
      </c>
      <c r="V23" s="4"/>
    </row>
    <row r="24" spans="1:22" ht="90" x14ac:dyDescent="0.25">
      <c r="A24" s="88" t="s">
        <v>73</v>
      </c>
      <c r="B24" s="85" t="s">
        <v>74</v>
      </c>
      <c r="C24" s="86"/>
      <c r="D24" s="72" t="s">
        <v>75</v>
      </c>
      <c r="E24" s="74" t="s">
        <v>53</v>
      </c>
      <c r="F24" s="73">
        <v>43676</v>
      </c>
      <c r="G24" s="73">
        <v>43768</v>
      </c>
      <c r="H24" s="75" t="s">
        <v>54</v>
      </c>
      <c r="I24" s="75" t="s">
        <v>55</v>
      </c>
      <c r="J24" s="79" t="s">
        <v>76</v>
      </c>
      <c r="K24" s="82" t="s">
        <v>13</v>
      </c>
      <c r="L24" s="78" t="s">
        <v>77</v>
      </c>
      <c r="M24" s="78" t="s">
        <v>58</v>
      </c>
      <c r="N24" s="79" t="s">
        <v>64</v>
      </c>
      <c r="V24" s="4"/>
    </row>
    <row r="25" spans="1:22" ht="15.75" x14ac:dyDescent="0.25">
      <c r="A25" s="89" t="s">
        <v>78</v>
      </c>
      <c r="B25" s="90"/>
      <c r="C25" s="90"/>
      <c r="D25" s="90"/>
      <c r="E25" s="90"/>
      <c r="F25" s="90"/>
      <c r="G25" s="90"/>
      <c r="H25" s="90"/>
      <c r="I25" s="90"/>
      <c r="J25" s="90"/>
      <c r="K25" s="90"/>
      <c r="L25" s="90"/>
      <c r="M25" s="90"/>
      <c r="N25" s="91"/>
    </row>
    <row r="26" spans="1:22" ht="165" x14ac:dyDescent="0.25">
      <c r="A26" s="93" t="s">
        <v>79</v>
      </c>
      <c r="B26" s="85" t="s">
        <v>51</v>
      </c>
      <c r="C26" s="86"/>
      <c r="D26" s="71" t="s">
        <v>52</v>
      </c>
      <c r="E26" s="74" t="s">
        <v>53</v>
      </c>
      <c r="F26" s="73">
        <v>43676</v>
      </c>
      <c r="G26" s="73">
        <v>43768</v>
      </c>
      <c r="H26" s="75" t="s">
        <v>54</v>
      </c>
      <c r="I26" s="75" t="s">
        <v>55</v>
      </c>
      <c r="J26" s="79" t="s">
        <v>80</v>
      </c>
      <c r="K26" s="82" t="s">
        <v>13</v>
      </c>
      <c r="L26" s="78">
        <v>43882</v>
      </c>
      <c r="M26" s="78" t="s">
        <v>58</v>
      </c>
      <c r="N26" s="79" t="s">
        <v>72</v>
      </c>
    </row>
    <row r="27" spans="1:22" ht="99.75" x14ac:dyDescent="0.25">
      <c r="A27" s="84" t="s">
        <v>81</v>
      </c>
      <c r="B27" s="85" t="s">
        <v>82</v>
      </c>
      <c r="C27" s="86"/>
      <c r="D27" s="72" t="s">
        <v>83</v>
      </c>
      <c r="E27" s="74" t="s">
        <v>53</v>
      </c>
      <c r="F27" s="73">
        <v>43676</v>
      </c>
      <c r="G27" s="73">
        <v>43768</v>
      </c>
      <c r="H27" s="75" t="s">
        <v>54</v>
      </c>
      <c r="I27" s="75" t="s">
        <v>55</v>
      </c>
      <c r="J27" s="79" t="s">
        <v>84</v>
      </c>
      <c r="K27" s="82" t="s">
        <v>13</v>
      </c>
      <c r="L27" s="78">
        <v>43882</v>
      </c>
      <c r="M27" s="78" t="s">
        <v>58</v>
      </c>
      <c r="N27" s="79" t="s">
        <v>72</v>
      </c>
    </row>
  </sheetData>
  <protectedRanges>
    <protectedRange password="EE88" sqref="J20:J21" name="Rango5_3_3" securityDescriptor="O:WDG:WDD:(A;;CC;;;WD)"/>
    <protectedRange password="EE88" sqref="C20:I20 A21:C21 E21:I24 D21:D23" name="Rango5" securityDescriptor="O:WDG:WDD:(A;;CC;;;WD)"/>
    <protectedRange password="EE88" sqref="E26:I27 D26" name="Rango5_1" securityDescriptor="O:WDG:WDD:(A;;CC;;;WD)"/>
  </protectedRanges>
  <mergeCells count="33">
    <mergeCell ref="N17:N18"/>
    <mergeCell ref="A19:N19"/>
    <mergeCell ref="A25:N25"/>
    <mergeCell ref="G17:G18"/>
    <mergeCell ref="H17:I17"/>
    <mergeCell ref="J17:J18"/>
    <mergeCell ref="K17:K18"/>
    <mergeCell ref="L17:L18"/>
    <mergeCell ref="M17:M18"/>
    <mergeCell ref="A17:A18"/>
    <mergeCell ref="B17:B18"/>
    <mergeCell ref="C17:C18"/>
    <mergeCell ref="D17:D18"/>
    <mergeCell ref="E17:E18"/>
    <mergeCell ref="F17:F18"/>
    <mergeCell ref="B12:I12"/>
    <mergeCell ref="B13:I13"/>
    <mergeCell ref="D14:E14"/>
    <mergeCell ref="A16:C16"/>
    <mergeCell ref="D16:J16"/>
    <mergeCell ref="K16:N16"/>
    <mergeCell ref="B6:E6"/>
    <mergeCell ref="F6:G6"/>
    <mergeCell ref="H6:J6"/>
    <mergeCell ref="B9:I9"/>
    <mergeCell ref="B10:I10"/>
    <mergeCell ref="B11:I11"/>
    <mergeCell ref="B2:J2"/>
    <mergeCell ref="C3:J3"/>
    <mergeCell ref="C4:J4"/>
    <mergeCell ref="B5:E5"/>
    <mergeCell ref="F5:G5"/>
    <mergeCell ref="H5:J5"/>
  </mergeCells>
  <conditionalFormatting sqref="N10">
    <cfRule type="colorScale" priority="50">
      <colorScale>
        <cfvo type="min"/>
        <cfvo type="max"/>
        <color rgb="FFFF7128"/>
        <color rgb="FFFFEF9C"/>
      </colorScale>
    </cfRule>
    <cfRule type="containsText" dxfId="39" priority="51" operator="containsText" text="PARCIAL">
      <formula>NOT(ISERROR(SEARCH("PARCIAL",N10)))</formula>
    </cfRule>
  </conditionalFormatting>
  <conditionalFormatting sqref="N10">
    <cfRule type="containsText" dxfId="38" priority="52" operator="containsText" text="N/A">
      <formula>NOT(ISERROR(SEARCH("N/A",N10)))</formula>
    </cfRule>
    <cfRule type="colorScale" priority="53">
      <colorScale>
        <cfvo type="min"/>
        <cfvo type="percentile" val="50"/>
        <cfvo type="max"/>
        <color rgb="FFF8696B"/>
        <color rgb="FFFFEB84"/>
        <color rgb="FF63BE7B"/>
      </colorScale>
    </cfRule>
    <cfRule type="containsText" dxfId="37" priority="54" operator="containsText" text="no">
      <formula>NOT(ISERROR(SEARCH("no",N10)))</formula>
    </cfRule>
    <cfRule type="containsText" dxfId="36" priority="55" operator="containsText" text="si">
      <formula>NOT(ISERROR(SEARCH("si",N10)))</formula>
    </cfRule>
    <cfRule type="containsText" priority="56" operator="containsText" text="OK">
      <formula>NOT(ISERROR(SEARCH("OK",N10)))</formula>
    </cfRule>
  </conditionalFormatting>
  <conditionalFormatting sqref="N11">
    <cfRule type="colorScale" priority="43">
      <colorScale>
        <cfvo type="min"/>
        <cfvo type="max"/>
        <color rgb="FFFF7128"/>
        <color rgb="FFFFEF9C"/>
      </colorScale>
    </cfRule>
    <cfRule type="containsText" dxfId="35" priority="44" operator="containsText" text="PARCIAL">
      <formula>NOT(ISERROR(SEARCH("PARCIAL",N11)))</formula>
    </cfRule>
  </conditionalFormatting>
  <conditionalFormatting sqref="N11">
    <cfRule type="containsText" dxfId="34" priority="45" operator="containsText" text="N/A">
      <formula>NOT(ISERROR(SEARCH("N/A",N11)))</formula>
    </cfRule>
    <cfRule type="colorScale" priority="46">
      <colorScale>
        <cfvo type="min"/>
        <cfvo type="percentile" val="50"/>
        <cfvo type="max"/>
        <color rgb="FFF8696B"/>
        <color rgb="FFFFEB84"/>
        <color rgb="FF63BE7B"/>
      </colorScale>
    </cfRule>
    <cfRule type="containsText" dxfId="33" priority="47" operator="containsText" text="no">
      <formula>NOT(ISERROR(SEARCH("no",N11)))</formula>
    </cfRule>
    <cfRule type="containsText" dxfId="32" priority="48" operator="containsText" text="si">
      <formula>NOT(ISERROR(SEARCH("si",N11)))</formula>
    </cfRule>
    <cfRule type="containsText" priority="49" operator="containsText" text="OK">
      <formula>NOT(ISERROR(SEARCH("OK",N11)))</formula>
    </cfRule>
  </conditionalFormatting>
  <conditionalFormatting sqref="K13:K15 N12">
    <cfRule type="colorScale" priority="57">
      <colorScale>
        <cfvo type="min"/>
        <cfvo type="max"/>
        <color rgb="FFFF7128"/>
        <color rgb="FFFFEF9C"/>
      </colorScale>
    </cfRule>
    <cfRule type="containsText" dxfId="31" priority="58" operator="containsText" text="PARCIAL">
      <formula>NOT(ISERROR(SEARCH("PARCIAL",K12)))</formula>
    </cfRule>
  </conditionalFormatting>
  <conditionalFormatting sqref="K13:K15 N12">
    <cfRule type="containsText" dxfId="30" priority="59" operator="containsText" text="N/A">
      <formula>NOT(ISERROR(SEARCH("N/A",K12)))</formula>
    </cfRule>
    <cfRule type="colorScale" priority="60">
      <colorScale>
        <cfvo type="min"/>
        <cfvo type="percentile" val="50"/>
        <cfvo type="max"/>
        <color rgb="FFF8696B"/>
        <color rgb="FFFFEB84"/>
        <color rgb="FF63BE7B"/>
      </colorScale>
    </cfRule>
    <cfRule type="containsText" dxfId="29" priority="61" operator="containsText" text="no">
      <formula>NOT(ISERROR(SEARCH("no",K12)))</formula>
    </cfRule>
    <cfRule type="containsText" dxfId="28" priority="62" operator="containsText" text="si">
      <formula>NOT(ISERROR(SEARCH("si",K12)))</formula>
    </cfRule>
    <cfRule type="containsText" priority="63" operator="containsText" text="OK">
      <formula>NOT(ISERROR(SEARCH("OK",K12)))</formula>
    </cfRule>
  </conditionalFormatting>
  <conditionalFormatting sqref="N8">
    <cfRule type="colorScale" priority="39">
      <colorScale>
        <cfvo type="min"/>
        <cfvo type="max"/>
        <color rgb="FF00B050"/>
        <color theme="0"/>
      </colorScale>
    </cfRule>
    <cfRule type="colorScale" priority="40">
      <colorScale>
        <cfvo type="min"/>
        <cfvo type="percentile" val="50"/>
        <cfvo type="max"/>
        <color rgb="FFF8696B"/>
        <color rgb="FFFFEB84"/>
        <color rgb="FF63BE7B"/>
      </colorScale>
    </cfRule>
    <cfRule type="colorScale" priority="41">
      <colorScale>
        <cfvo type="min"/>
        <cfvo type="max"/>
        <color rgb="FF00B050"/>
        <color theme="0"/>
      </colorScale>
    </cfRule>
    <cfRule type="colorScale" priority="42">
      <colorScale>
        <cfvo type="min"/>
        <cfvo type="max"/>
        <color rgb="FF00B050"/>
        <color rgb="FFFFEF9C"/>
      </colorScale>
    </cfRule>
  </conditionalFormatting>
  <conditionalFormatting sqref="N8">
    <cfRule type="colorScale" priority="37">
      <colorScale>
        <cfvo type="min"/>
        <cfvo type="max"/>
        <color rgb="FFFF7128"/>
        <color rgb="FFFFEF9C"/>
      </colorScale>
    </cfRule>
    <cfRule type="containsText" dxfId="27" priority="38" operator="containsText" text="PARCIAL">
      <formula>NOT(ISERROR(SEARCH("PARCIAL",N8)))</formula>
    </cfRule>
  </conditionalFormatting>
  <conditionalFormatting sqref="N8">
    <cfRule type="containsText" dxfId="26" priority="32" operator="containsText" text="N/A">
      <formula>NOT(ISERROR(SEARCH("N/A",N8)))</formula>
    </cfRule>
    <cfRule type="colorScale" priority="33">
      <colorScale>
        <cfvo type="min"/>
        <cfvo type="percentile" val="50"/>
        <cfvo type="max"/>
        <color rgb="FFF8696B"/>
        <color rgb="FFFFEB84"/>
        <color rgb="FF63BE7B"/>
      </colorScale>
    </cfRule>
    <cfRule type="containsText" dxfId="25" priority="34" operator="containsText" text="no">
      <formula>NOT(ISERROR(SEARCH("no",N8)))</formula>
    </cfRule>
    <cfRule type="containsText" dxfId="24" priority="35" operator="containsText" text="si">
      <formula>NOT(ISERROR(SEARCH("si",N8)))</formula>
    </cfRule>
    <cfRule type="containsText" priority="36" operator="containsText" text="OK">
      <formula>NOT(ISERROR(SEARCH("OK",N8)))</formula>
    </cfRule>
  </conditionalFormatting>
  <conditionalFormatting sqref="N9">
    <cfRule type="containsText" dxfId="23" priority="20" operator="containsText" text="sin vencer">
      <formula>NOT(ISERROR(SEARCH("sin vencer",N9)))</formula>
    </cfRule>
    <cfRule type="colorScale" priority="28">
      <colorScale>
        <cfvo type="min"/>
        <cfvo type="max"/>
        <color rgb="FF00B050"/>
        <color theme="0"/>
      </colorScale>
    </cfRule>
    <cfRule type="colorScale" priority="29">
      <colorScale>
        <cfvo type="min"/>
        <cfvo type="percentile" val="50"/>
        <cfvo type="max"/>
        <color rgb="FFF8696B"/>
        <color rgb="FFFFEB84"/>
        <color rgb="FF63BE7B"/>
      </colorScale>
    </cfRule>
    <cfRule type="colorScale" priority="30">
      <colorScale>
        <cfvo type="min"/>
        <cfvo type="max"/>
        <color rgb="FF00B050"/>
        <color theme="0"/>
      </colorScale>
    </cfRule>
    <cfRule type="colorScale" priority="31">
      <colorScale>
        <cfvo type="min"/>
        <cfvo type="max"/>
        <color rgb="FF00B050"/>
        <color rgb="FFFFEF9C"/>
      </colorScale>
    </cfRule>
  </conditionalFormatting>
  <conditionalFormatting sqref="N9">
    <cfRule type="colorScale" priority="26">
      <colorScale>
        <cfvo type="min"/>
        <cfvo type="max"/>
        <color rgb="FFFF7128"/>
        <color rgb="FFFFEF9C"/>
      </colorScale>
    </cfRule>
    <cfRule type="containsText" dxfId="22" priority="27" operator="containsText" text="PARCIAL">
      <formula>NOT(ISERROR(SEARCH("PARCIAL",N9)))</formula>
    </cfRule>
  </conditionalFormatting>
  <conditionalFormatting sqref="N9">
    <cfRule type="containsText" dxfId="21" priority="21" operator="containsText" text="N/A">
      <formula>NOT(ISERROR(SEARCH("N/A",N9)))</formula>
    </cfRule>
    <cfRule type="colorScale" priority="22">
      <colorScale>
        <cfvo type="min"/>
        <cfvo type="percentile" val="50"/>
        <cfvo type="max"/>
        <color rgb="FFF8696B"/>
        <color rgb="FFFFEB84"/>
        <color rgb="FF63BE7B"/>
      </colorScale>
    </cfRule>
    <cfRule type="containsText" dxfId="20" priority="23" operator="containsText" text="no">
      <formula>NOT(ISERROR(SEARCH("no",N9)))</formula>
    </cfRule>
    <cfRule type="containsText" dxfId="19" priority="24" operator="containsText" text="si">
      <formula>NOT(ISERROR(SEARCH("si",N9)))</formula>
    </cfRule>
    <cfRule type="containsText" priority="25" operator="containsText" text="OK">
      <formula>NOT(ISERROR(SEARCH("OK",N9)))</formula>
    </cfRule>
  </conditionalFormatting>
  <conditionalFormatting sqref="K21">
    <cfRule type="colorScale" priority="13">
      <colorScale>
        <cfvo type="min"/>
        <cfvo type="max"/>
        <color rgb="FFFF7128"/>
        <color rgb="FFFFEF9C"/>
      </colorScale>
    </cfRule>
    <cfRule type="containsText" dxfId="18" priority="14" operator="containsText" text="PARCIAL">
      <formula>NOT(ISERROR(SEARCH("PARCIAL",K21)))</formula>
    </cfRule>
  </conditionalFormatting>
  <conditionalFormatting sqref="K21">
    <cfRule type="containsText" dxfId="17" priority="15" operator="containsText" text="N/A">
      <formula>NOT(ISERROR(SEARCH("N/A",K21)))</formula>
    </cfRule>
    <cfRule type="colorScale" priority="16">
      <colorScale>
        <cfvo type="min"/>
        <cfvo type="percentile" val="50"/>
        <cfvo type="max"/>
        <color rgb="FFF8696B"/>
        <color rgb="FFFFEB84"/>
        <color rgb="FF63BE7B"/>
      </colorScale>
    </cfRule>
    <cfRule type="containsText" dxfId="16" priority="17" operator="containsText" text="no">
      <formula>NOT(ISERROR(SEARCH("no",K21)))</formula>
    </cfRule>
    <cfRule type="containsText" dxfId="15" priority="18" operator="containsText" text="si">
      <formula>NOT(ISERROR(SEARCH("si",K21)))</formula>
    </cfRule>
    <cfRule type="containsText" priority="19" operator="containsText" text="OK">
      <formula>NOT(ISERROR(SEARCH("OK",K21)))</formula>
    </cfRule>
  </conditionalFormatting>
  <conditionalFormatting sqref="K20">
    <cfRule type="containsText" dxfId="14" priority="1" operator="containsText" text="sin vencer">
      <formula>NOT(ISERROR(SEARCH("sin vencer",K20)))</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20">
    <cfRule type="colorScale" priority="7">
      <colorScale>
        <cfvo type="min"/>
        <cfvo type="max"/>
        <color rgb="FFFF7128"/>
        <color rgb="FFFFEF9C"/>
      </colorScale>
    </cfRule>
    <cfRule type="containsText" dxfId="13" priority="8" operator="containsText" text="PARCIAL">
      <formula>NOT(ISERROR(SEARCH("PARCIAL",K20)))</formula>
    </cfRule>
  </conditionalFormatting>
  <conditionalFormatting sqref="K20">
    <cfRule type="containsText" dxfId="12" priority="2" operator="containsText" text="N/A">
      <formula>NOT(ISERROR(SEARCH("N/A",K20)))</formula>
    </cfRule>
    <cfRule type="colorScale" priority="3">
      <colorScale>
        <cfvo type="min"/>
        <cfvo type="percentile" val="50"/>
        <cfvo type="max"/>
        <color rgb="FFF8696B"/>
        <color rgb="FFFFEB84"/>
        <color rgb="FF63BE7B"/>
      </colorScale>
    </cfRule>
    <cfRule type="containsText" dxfId="11" priority="4" operator="containsText" text="no">
      <formula>NOT(ISERROR(SEARCH("no",K20)))</formula>
    </cfRule>
    <cfRule type="containsText" dxfId="10" priority="5" operator="containsText" text="si">
      <formula>NOT(ISERROR(SEARCH("si",K20)))</formula>
    </cfRule>
    <cfRule type="containsText" priority="6" operator="containsText" text="OK">
      <formula>NOT(ISERROR(SEARCH("OK",K20)))</formula>
    </cfRule>
  </conditionalFormatting>
  <conditionalFormatting sqref="K22:K24">
    <cfRule type="containsText" dxfId="9" priority="64" operator="containsText" text="sin vencer">
      <formula>NOT(ISERROR(SEARCH("sin vencer",K22)))</formula>
    </cfRule>
    <cfRule type="colorScale" priority="65">
      <colorScale>
        <cfvo type="min"/>
        <cfvo type="max"/>
        <color rgb="FF00B050"/>
        <color theme="0"/>
      </colorScale>
    </cfRule>
    <cfRule type="colorScale" priority="66">
      <colorScale>
        <cfvo type="min"/>
        <cfvo type="percentile" val="50"/>
        <cfvo type="max"/>
        <color rgb="FFF8696B"/>
        <color rgb="FFFFEB84"/>
        <color rgb="FF63BE7B"/>
      </colorScale>
    </cfRule>
    <cfRule type="colorScale" priority="67">
      <colorScale>
        <cfvo type="min"/>
        <cfvo type="max"/>
        <color rgb="FF00B050"/>
        <color theme="0"/>
      </colorScale>
    </cfRule>
    <cfRule type="colorScale" priority="68">
      <colorScale>
        <cfvo type="min"/>
        <cfvo type="max"/>
        <color rgb="FF00B050"/>
        <color rgb="FFFFEF9C"/>
      </colorScale>
    </cfRule>
  </conditionalFormatting>
  <conditionalFormatting sqref="K22:K24">
    <cfRule type="colorScale" priority="69">
      <colorScale>
        <cfvo type="min"/>
        <cfvo type="max"/>
        <color rgb="FFFF7128"/>
        <color rgb="FFFFEF9C"/>
      </colorScale>
    </cfRule>
    <cfRule type="containsText" dxfId="8" priority="70" operator="containsText" text="PARCIAL">
      <formula>NOT(ISERROR(SEARCH("PARCIAL",K22)))</formula>
    </cfRule>
  </conditionalFormatting>
  <conditionalFormatting sqref="K22:K24">
    <cfRule type="containsText" dxfId="7" priority="71" operator="containsText" text="N/A">
      <formula>NOT(ISERROR(SEARCH("N/A",K22)))</formula>
    </cfRule>
    <cfRule type="colorScale" priority="72">
      <colorScale>
        <cfvo type="min"/>
        <cfvo type="percentile" val="50"/>
        <cfvo type="max"/>
        <color rgb="FFF8696B"/>
        <color rgb="FFFFEB84"/>
        <color rgb="FF63BE7B"/>
      </colorScale>
    </cfRule>
    <cfRule type="containsText" dxfId="6" priority="73" operator="containsText" text="no">
      <formula>NOT(ISERROR(SEARCH("no",K22)))</formula>
    </cfRule>
    <cfRule type="containsText" dxfId="5" priority="74" operator="containsText" text="si">
      <formula>NOT(ISERROR(SEARCH("si",K22)))</formula>
    </cfRule>
    <cfRule type="containsText" priority="75" operator="containsText" text="OK">
      <formula>NOT(ISERROR(SEARCH("OK",K22)))</formula>
    </cfRule>
  </conditionalFormatting>
  <conditionalFormatting sqref="K26:K27">
    <cfRule type="containsText" dxfId="4" priority="76" operator="containsText" text="sin vencer">
      <formula>NOT(ISERROR(SEARCH("sin vencer",K26)))</formula>
    </cfRule>
    <cfRule type="colorScale" priority="77">
      <colorScale>
        <cfvo type="min"/>
        <cfvo type="max"/>
        <color rgb="FF00B050"/>
        <color theme="0"/>
      </colorScale>
    </cfRule>
    <cfRule type="colorScale" priority="78">
      <colorScale>
        <cfvo type="min"/>
        <cfvo type="percentile" val="50"/>
        <cfvo type="max"/>
        <color rgb="FFF8696B"/>
        <color rgb="FFFFEB84"/>
        <color rgb="FF63BE7B"/>
      </colorScale>
    </cfRule>
    <cfRule type="colorScale" priority="79">
      <colorScale>
        <cfvo type="min"/>
        <cfvo type="max"/>
        <color rgb="FF00B050"/>
        <color theme="0"/>
      </colorScale>
    </cfRule>
    <cfRule type="colorScale" priority="80">
      <colorScale>
        <cfvo type="min"/>
        <cfvo type="max"/>
        <color rgb="FF00B050"/>
        <color rgb="FFFFEF9C"/>
      </colorScale>
    </cfRule>
  </conditionalFormatting>
  <conditionalFormatting sqref="K26:K27">
    <cfRule type="colorScale" priority="81">
      <colorScale>
        <cfvo type="min"/>
        <cfvo type="max"/>
        <color rgb="FFFF7128"/>
        <color rgb="FFFFEF9C"/>
      </colorScale>
    </cfRule>
    <cfRule type="containsText" dxfId="3" priority="82" operator="containsText" text="PARCIAL">
      <formula>NOT(ISERROR(SEARCH("PARCIAL",K26)))</formula>
    </cfRule>
  </conditionalFormatting>
  <conditionalFormatting sqref="K26:K27">
    <cfRule type="containsText" dxfId="2" priority="83" operator="containsText" text="N/A">
      <formula>NOT(ISERROR(SEARCH("N/A",K26)))</formula>
    </cfRule>
    <cfRule type="colorScale" priority="84">
      <colorScale>
        <cfvo type="min"/>
        <cfvo type="percentile" val="50"/>
        <cfvo type="max"/>
        <color rgb="FFF8696B"/>
        <color rgb="FFFFEB84"/>
        <color rgb="FF63BE7B"/>
      </colorScale>
    </cfRule>
    <cfRule type="containsText" dxfId="1" priority="85" operator="containsText" text="no">
      <formula>NOT(ISERROR(SEARCH("no",K26)))</formula>
    </cfRule>
    <cfRule type="containsText" dxfId="0" priority="86" operator="containsText" text="si">
      <formula>NOT(ISERROR(SEARCH("si",K26)))</formula>
    </cfRule>
    <cfRule type="containsText" priority="87" operator="containsText" text="OK">
      <formula>NOT(ISERROR(SEARCH("OK",K26)))</formula>
    </cfRule>
  </conditionalFormatting>
  <dataValidations count="1">
    <dataValidation type="list" errorStyle="warning" allowBlank="1" showInputMessage="1" showErrorMessage="1" error="VALOR LO VALIDO" promptTitle="SELECCIONE LA FUENTE" prompt="SELECCIONE LA FUETE DE LA CUAL ES OBJETO EL PLAN " sqref="WVI983040:WVI983044 SS19:SS21 ACO19:ACO21 AMK19:AMK21 AWG19:AWG21 BGC19:BGC21 BPY19:BPY21 BZU19:BZU21 CJQ19:CJQ21 CTM19:CTM21 DDI19:DDI21 DNE19:DNE21 DXA19:DXA21 EGW19:EGW21 EQS19:EQS21 FAO19:FAO21 FKK19:FKK21 FUG19:FUG21 GEC19:GEC21 GNY19:GNY21 GXU19:GXU21 HHQ19:HHQ21 HRM19:HRM21 IBI19:IBI21 ILE19:ILE21 IVA19:IVA21 JEW19:JEW21 JOS19:JOS21 JYO19:JYO21 KIK19:KIK21 KSG19:KSG21 LCC19:LCC21 LLY19:LLY21 LVU19:LVU21 MFQ19:MFQ21 MPM19:MPM21 MZI19:MZI21 NJE19:NJE21 NTA19:NTA21 OCW19:OCW21 OMS19:OMS21 OWO19:OWO21 PGK19:PGK21 PQG19:PQG21 QAC19:QAC21 QJY19:QJY21 QTU19:QTU21 RDQ19:RDQ21 RNM19:RNM21 RXI19:RXI21 SHE19:SHE21 SRA19:SRA21 TAW19:TAW21 TKS19:TKS21 TUO19:TUO21 UEK19:UEK21 UOG19:UOG21 UYC19:UYC21 VHY19:VHY21 VRU19:VRU21 WBQ19:WBQ21 WLM19:WLM21 WVI19:WVI21 WLM983040:WLM983044 A65536:A65540 IW65536:IW65540 SS65536:SS65540 ACO65536:ACO65540 AMK65536:AMK65540 AWG65536:AWG65540 BGC65536:BGC65540 BPY65536:BPY65540 BZU65536:BZU65540 CJQ65536:CJQ65540 CTM65536:CTM65540 DDI65536:DDI65540 DNE65536:DNE65540 DXA65536:DXA65540 EGW65536:EGW65540 EQS65536:EQS65540 FAO65536:FAO65540 FKK65536:FKK65540 FUG65536:FUG65540 GEC65536:GEC65540 GNY65536:GNY65540 GXU65536:GXU65540 HHQ65536:HHQ65540 HRM65536:HRM65540 IBI65536:IBI65540 ILE65536:ILE65540 IVA65536:IVA65540 JEW65536:JEW65540 JOS65536:JOS65540 JYO65536:JYO65540 KIK65536:KIK65540 KSG65536:KSG65540 LCC65536:LCC65540 LLY65536:LLY65540 LVU65536:LVU65540 MFQ65536:MFQ65540 MPM65536:MPM65540 MZI65536:MZI65540 NJE65536:NJE65540 NTA65536:NTA65540 OCW65536:OCW65540 OMS65536:OMS65540 OWO65536:OWO65540 PGK65536:PGK65540 PQG65536:PQG65540 QAC65536:QAC65540 QJY65536:QJY65540 QTU65536:QTU65540 RDQ65536:RDQ65540 RNM65536:RNM65540 RXI65536:RXI65540 SHE65536:SHE65540 SRA65536:SRA65540 TAW65536:TAW65540 TKS65536:TKS65540 TUO65536:TUO65540 UEK65536:UEK65540 UOG65536:UOG65540 UYC65536:UYC65540 VHY65536:VHY65540 VRU65536:VRU65540 WBQ65536:WBQ65540 WLM65536:WLM65540 WVI65536:WVI65540 A131072:A131076 IW131072:IW131076 SS131072:SS131076 ACO131072:ACO131076 AMK131072:AMK131076 AWG131072:AWG131076 BGC131072:BGC131076 BPY131072:BPY131076 BZU131072:BZU131076 CJQ131072:CJQ131076 CTM131072:CTM131076 DDI131072:DDI131076 DNE131072:DNE131076 DXA131072:DXA131076 EGW131072:EGW131076 EQS131072:EQS131076 FAO131072:FAO131076 FKK131072:FKK131076 FUG131072:FUG131076 GEC131072:GEC131076 GNY131072:GNY131076 GXU131072:GXU131076 HHQ131072:HHQ131076 HRM131072:HRM131076 IBI131072:IBI131076 ILE131072:ILE131076 IVA131072:IVA131076 JEW131072:JEW131076 JOS131072:JOS131076 JYO131072:JYO131076 KIK131072:KIK131076 KSG131072:KSG131076 LCC131072:LCC131076 LLY131072:LLY131076 LVU131072:LVU131076 MFQ131072:MFQ131076 MPM131072:MPM131076 MZI131072:MZI131076 NJE131072:NJE131076 NTA131072:NTA131076 OCW131072:OCW131076 OMS131072:OMS131076 OWO131072:OWO131076 PGK131072:PGK131076 PQG131072:PQG131076 QAC131072:QAC131076 QJY131072:QJY131076 QTU131072:QTU131076 RDQ131072:RDQ131076 RNM131072:RNM131076 RXI131072:RXI131076 SHE131072:SHE131076 SRA131072:SRA131076 TAW131072:TAW131076 TKS131072:TKS131076 TUO131072:TUO131076 UEK131072:UEK131076 UOG131072:UOG131076 UYC131072:UYC131076 VHY131072:VHY131076 VRU131072:VRU131076 WBQ131072:WBQ131076 WLM131072:WLM131076 WVI131072:WVI131076 A196608:A196612 IW196608:IW196612 SS196608:SS196612 ACO196608:ACO196612 AMK196608:AMK196612 AWG196608:AWG196612 BGC196608:BGC196612 BPY196608:BPY196612 BZU196608:BZU196612 CJQ196608:CJQ196612 CTM196608:CTM196612 DDI196608:DDI196612 DNE196608:DNE196612 DXA196608:DXA196612 EGW196608:EGW196612 EQS196608:EQS196612 FAO196608:FAO196612 FKK196608:FKK196612 FUG196608:FUG196612 GEC196608:GEC196612 GNY196608:GNY196612 GXU196608:GXU196612 HHQ196608:HHQ196612 HRM196608:HRM196612 IBI196608:IBI196612 ILE196608:ILE196612 IVA196608:IVA196612 JEW196608:JEW196612 JOS196608:JOS196612 JYO196608:JYO196612 KIK196608:KIK196612 KSG196608:KSG196612 LCC196608:LCC196612 LLY196608:LLY196612 LVU196608:LVU196612 MFQ196608:MFQ196612 MPM196608:MPM196612 MZI196608:MZI196612 NJE196608:NJE196612 NTA196608:NTA196612 OCW196608:OCW196612 OMS196608:OMS196612 OWO196608:OWO196612 PGK196608:PGK196612 PQG196608:PQG196612 QAC196608:QAC196612 QJY196608:QJY196612 QTU196608:QTU196612 RDQ196608:RDQ196612 RNM196608:RNM196612 RXI196608:RXI196612 SHE196608:SHE196612 SRA196608:SRA196612 TAW196608:TAW196612 TKS196608:TKS196612 TUO196608:TUO196612 UEK196608:UEK196612 UOG196608:UOG196612 UYC196608:UYC196612 VHY196608:VHY196612 VRU196608:VRU196612 WBQ196608:WBQ196612 WLM196608:WLM196612 WVI196608:WVI196612 A262144:A262148 IW262144:IW262148 SS262144:SS262148 ACO262144:ACO262148 AMK262144:AMK262148 AWG262144:AWG262148 BGC262144:BGC262148 BPY262144:BPY262148 BZU262144:BZU262148 CJQ262144:CJQ262148 CTM262144:CTM262148 DDI262144:DDI262148 DNE262144:DNE262148 DXA262144:DXA262148 EGW262144:EGW262148 EQS262144:EQS262148 FAO262144:FAO262148 FKK262144:FKK262148 FUG262144:FUG262148 GEC262144:GEC262148 GNY262144:GNY262148 GXU262144:GXU262148 HHQ262144:HHQ262148 HRM262144:HRM262148 IBI262144:IBI262148 ILE262144:ILE262148 IVA262144:IVA262148 JEW262144:JEW262148 JOS262144:JOS262148 JYO262144:JYO262148 KIK262144:KIK262148 KSG262144:KSG262148 LCC262144:LCC262148 LLY262144:LLY262148 LVU262144:LVU262148 MFQ262144:MFQ262148 MPM262144:MPM262148 MZI262144:MZI262148 NJE262144:NJE262148 NTA262144:NTA262148 OCW262144:OCW262148 OMS262144:OMS262148 OWO262144:OWO262148 PGK262144:PGK262148 PQG262144:PQG262148 QAC262144:QAC262148 QJY262144:QJY262148 QTU262144:QTU262148 RDQ262144:RDQ262148 RNM262144:RNM262148 RXI262144:RXI262148 SHE262144:SHE262148 SRA262144:SRA262148 TAW262144:TAW262148 TKS262144:TKS262148 TUO262144:TUO262148 UEK262144:UEK262148 UOG262144:UOG262148 UYC262144:UYC262148 VHY262144:VHY262148 VRU262144:VRU262148 WBQ262144:WBQ262148 WLM262144:WLM262148 WVI262144:WVI262148 A327680:A327684 IW327680:IW327684 SS327680:SS327684 ACO327680:ACO327684 AMK327680:AMK327684 AWG327680:AWG327684 BGC327680:BGC327684 BPY327680:BPY327684 BZU327680:BZU327684 CJQ327680:CJQ327684 CTM327680:CTM327684 DDI327680:DDI327684 DNE327680:DNE327684 DXA327680:DXA327684 EGW327680:EGW327684 EQS327680:EQS327684 FAO327680:FAO327684 FKK327680:FKK327684 FUG327680:FUG327684 GEC327680:GEC327684 GNY327680:GNY327684 GXU327680:GXU327684 HHQ327680:HHQ327684 HRM327680:HRM327684 IBI327680:IBI327684 ILE327680:ILE327684 IVA327680:IVA327684 JEW327680:JEW327684 JOS327680:JOS327684 JYO327680:JYO327684 KIK327680:KIK327684 KSG327680:KSG327684 LCC327680:LCC327684 LLY327680:LLY327684 LVU327680:LVU327684 MFQ327680:MFQ327684 MPM327680:MPM327684 MZI327680:MZI327684 NJE327680:NJE327684 NTA327680:NTA327684 OCW327680:OCW327684 OMS327680:OMS327684 OWO327680:OWO327684 PGK327680:PGK327684 PQG327680:PQG327684 QAC327680:QAC327684 QJY327680:QJY327684 QTU327680:QTU327684 RDQ327680:RDQ327684 RNM327680:RNM327684 RXI327680:RXI327684 SHE327680:SHE327684 SRA327680:SRA327684 TAW327680:TAW327684 TKS327680:TKS327684 TUO327680:TUO327684 UEK327680:UEK327684 UOG327680:UOG327684 UYC327680:UYC327684 VHY327680:VHY327684 VRU327680:VRU327684 WBQ327680:WBQ327684 WLM327680:WLM327684 WVI327680:WVI327684 A393216:A393220 IW393216:IW393220 SS393216:SS393220 ACO393216:ACO393220 AMK393216:AMK393220 AWG393216:AWG393220 BGC393216:BGC393220 BPY393216:BPY393220 BZU393216:BZU393220 CJQ393216:CJQ393220 CTM393216:CTM393220 DDI393216:DDI393220 DNE393216:DNE393220 DXA393216:DXA393220 EGW393216:EGW393220 EQS393216:EQS393220 FAO393216:FAO393220 FKK393216:FKK393220 FUG393216:FUG393220 GEC393216:GEC393220 GNY393216:GNY393220 GXU393216:GXU393220 HHQ393216:HHQ393220 HRM393216:HRM393220 IBI393216:IBI393220 ILE393216:ILE393220 IVA393216:IVA393220 JEW393216:JEW393220 JOS393216:JOS393220 JYO393216:JYO393220 KIK393216:KIK393220 KSG393216:KSG393220 LCC393216:LCC393220 LLY393216:LLY393220 LVU393216:LVU393220 MFQ393216:MFQ393220 MPM393216:MPM393220 MZI393216:MZI393220 NJE393216:NJE393220 NTA393216:NTA393220 OCW393216:OCW393220 OMS393216:OMS393220 OWO393216:OWO393220 PGK393216:PGK393220 PQG393216:PQG393220 QAC393216:QAC393220 QJY393216:QJY393220 QTU393216:QTU393220 RDQ393216:RDQ393220 RNM393216:RNM393220 RXI393216:RXI393220 SHE393216:SHE393220 SRA393216:SRA393220 TAW393216:TAW393220 TKS393216:TKS393220 TUO393216:TUO393220 UEK393216:UEK393220 UOG393216:UOG393220 UYC393216:UYC393220 VHY393216:VHY393220 VRU393216:VRU393220 WBQ393216:WBQ393220 WLM393216:WLM393220 WVI393216:WVI393220 A458752:A458756 IW458752:IW458756 SS458752:SS458756 ACO458752:ACO458756 AMK458752:AMK458756 AWG458752:AWG458756 BGC458752:BGC458756 BPY458752:BPY458756 BZU458752:BZU458756 CJQ458752:CJQ458756 CTM458752:CTM458756 DDI458752:DDI458756 DNE458752:DNE458756 DXA458752:DXA458756 EGW458752:EGW458756 EQS458752:EQS458756 FAO458752:FAO458756 FKK458752:FKK458756 FUG458752:FUG458756 GEC458752:GEC458756 GNY458752:GNY458756 GXU458752:GXU458756 HHQ458752:HHQ458756 HRM458752:HRM458756 IBI458752:IBI458756 ILE458752:ILE458756 IVA458752:IVA458756 JEW458752:JEW458756 JOS458752:JOS458756 JYO458752:JYO458756 KIK458752:KIK458756 KSG458752:KSG458756 LCC458752:LCC458756 LLY458752:LLY458756 LVU458752:LVU458756 MFQ458752:MFQ458756 MPM458752:MPM458756 MZI458752:MZI458756 NJE458752:NJE458756 NTA458752:NTA458756 OCW458752:OCW458756 OMS458752:OMS458756 OWO458752:OWO458756 PGK458752:PGK458756 PQG458752:PQG458756 QAC458752:QAC458756 QJY458752:QJY458756 QTU458752:QTU458756 RDQ458752:RDQ458756 RNM458752:RNM458756 RXI458752:RXI458756 SHE458752:SHE458756 SRA458752:SRA458756 TAW458752:TAW458756 TKS458752:TKS458756 TUO458752:TUO458756 UEK458752:UEK458756 UOG458752:UOG458756 UYC458752:UYC458756 VHY458752:VHY458756 VRU458752:VRU458756 WBQ458752:WBQ458756 WLM458752:WLM458756 WVI458752:WVI458756 A524288:A524292 IW524288:IW524292 SS524288:SS524292 ACO524288:ACO524292 AMK524288:AMK524292 AWG524288:AWG524292 BGC524288:BGC524292 BPY524288:BPY524292 BZU524288:BZU524292 CJQ524288:CJQ524292 CTM524288:CTM524292 DDI524288:DDI524292 DNE524288:DNE524292 DXA524288:DXA524292 EGW524288:EGW524292 EQS524288:EQS524292 FAO524288:FAO524292 FKK524288:FKK524292 FUG524288:FUG524292 GEC524288:GEC524292 GNY524288:GNY524292 GXU524288:GXU524292 HHQ524288:HHQ524292 HRM524288:HRM524292 IBI524288:IBI524292 ILE524288:ILE524292 IVA524288:IVA524292 JEW524288:JEW524292 JOS524288:JOS524292 JYO524288:JYO524292 KIK524288:KIK524292 KSG524288:KSG524292 LCC524288:LCC524292 LLY524288:LLY524292 LVU524288:LVU524292 MFQ524288:MFQ524292 MPM524288:MPM524292 MZI524288:MZI524292 NJE524288:NJE524292 NTA524288:NTA524292 OCW524288:OCW524292 OMS524288:OMS524292 OWO524288:OWO524292 PGK524288:PGK524292 PQG524288:PQG524292 QAC524288:QAC524292 QJY524288:QJY524292 QTU524288:QTU524292 RDQ524288:RDQ524292 RNM524288:RNM524292 RXI524288:RXI524292 SHE524288:SHE524292 SRA524288:SRA524292 TAW524288:TAW524292 TKS524288:TKS524292 TUO524288:TUO524292 UEK524288:UEK524292 UOG524288:UOG524292 UYC524288:UYC524292 VHY524288:VHY524292 VRU524288:VRU524292 WBQ524288:WBQ524292 WLM524288:WLM524292 WVI524288:WVI524292 A589824:A589828 IW589824:IW589828 SS589824:SS589828 ACO589824:ACO589828 AMK589824:AMK589828 AWG589824:AWG589828 BGC589824:BGC589828 BPY589824:BPY589828 BZU589824:BZU589828 CJQ589824:CJQ589828 CTM589824:CTM589828 DDI589824:DDI589828 DNE589824:DNE589828 DXA589824:DXA589828 EGW589824:EGW589828 EQS589824:EQS589828 FAO589824:FAO589828 FKK589824:FKK589828 FUG589824:FUG589828 GEC589824:GEC589828 GNY589824:GNY589828 GXU589824:GXU589828 HHQ589824:HHQ589828 HRM589824:HRM589828 IBI589824:IBI589828 ILE589824:ILE589828 IVA589824:IVA589828 JEW589824:JEW589828 JOS589824:JOS589828 JYO589824:JYO589828 KIK589824:KIK589828 KSG589824:KSG589828 LCC589824:LCC589828 LLY589824:LLY589828 LVU589824:LVU589828 MFQ589824:MFQ589828 MPM589824:MPM589828 MZI589824:MZI589828 NJE589824:NJE589828 NTA589824:NTA589828 OCW589824:OCW589828 OMS589824:OMS589828 OWO589824:OWO589828 PGK589824:PGK589828 PQG589824:PQG589828 QAC589824:QAC589828 QJY589824:QJY589828 QTU589824:QTU589828 RDQ589824:RDQ589828 RNM589824:RNM589828 RXI589824:RXI589828 SHE589824:SHE589828 SRA589824:SRA589828 TAW589824:TAW589828 TKS589824:TKS589828 TUO589824:TUO589828 UEK589824:UEK589828 UOG589824:UOG589828 UYC589824:UYC589828 VHY589824:VHY589828 VRU589824:VRU589828 WBQ589824:WBQ589828 WLM589824:WLM589828 WVI589824:WVI589828 A655360:A655364 IW655360:IW655364 SS655360:SS655364 ACO655360:ACO655364 AMK655360:AMK655364 AWG655360:AWG655364 BGC655360:BGC655364 BPY655360:BPY655364 BZU655360:BZU655364 CJQ655360:CJQ655364 CTM655360:CTM655364 DDI655360:DDI655364 DNE655360:DNE655364 DXA655360:DXA655364 EGW655360:EGW655364 EQS655360:EQS655364 FAO655360:FAO655364 FKK655360:FKK655364 FUG655360:FUG655364 GEC655360:GEC655364 GNY655360:GNY655364 GXU655360:GXU655364 HHQ655360:HHQ655364 HRM655360:HRM655364 IBI655360:IBI655364 ILE655360:ILE655364 IVA655360:IVA655364 JEW655360:JEW655364 JOS655360:JOS655364 JYO655360:JYO655364 KIK655360:KIK655364 KSG655360:KSG655364 LCC655360:LCC655364 LLY655360:LLY655364 LVU655360:LVU655364 MFQ655360:MFQ655364 MPM655360:MPM655364 MZI655360:MZI655364 NJE655360:NJE655364 NTA655360:NTA655364 OCW655360:OCW655364 OMS655360:OMS655364 OWO655360:OWO655364 PGK655360:PGK655364 PQG655360:PQG655364 QAC655360:QAC655364 QJY655360:QJY655364 QTU655360:QTU655364 RDQ655360:RDQ655364 RNM655360:RNM655364 RXI655360:RXI655364 SHE655360:SHE655364 SRA655360:SRA655364 TAW655360:TAW655364 TKS655360:TKS655364 TUO655360:TUO655364 UEK655360:UEK655364 UOG655360:UOG655364 UYC655360:UYC655364 VHY655360:VHY655364 VRU655360:VRU655364 WBQ655360:WBQ655364 WLM655360:WLM655364 WVI655360:WVI655364 A720896:A720900 IW720896:IW720900 SS720896:SS720900 ACO720896:ACO720900 AMK720896:AMK720900 AWG720896:AWG720900 BGC720896:BGC720900 BPY720896:BPY720900 BZU720896:BZU720900 CJQ720896:CJQ720900 CTM720896:CTM720900 DDI720896:DDI720900 DNE720896:DNE720900 DXA720896:DXA720900 EGW720896:EGW720900 EQS720896:EQS720900 FAO720896:FAO720900 FKK720896:FKK720900 FUG720896:FUG720900 GEC720896:GEC720900 GNY720896:GNY720900 GXU720896:GXU720900 HHQ720896:HHQ720900 HRM720896:HRM720900 IBI720896:IBI720900 ILE720896:ILE720900 IVA720896:IVA720900 JEW720896:JEW720900 JOS720896:JOS720900 JYO720896:JYO720900 KIK720896:KIK720900 KSG720896:KSG720900 LCC720896:LCC720900 LLY720896:LLY720900 LVU720896:LVU720900 MFQ720896:MFQ720900 MPM720896:MPM720900 MZI720896:MZI720900 NJE720896:NJE720900 NTA720896:NTA720900 OCW720896:OCW720900 OMS720896:OMS720900 OWO720896:OWO720900 PGK720896:PGK720900 PQG720896:PQG720900 QAC720896:QAC720900 QJY720896:QJY720900 QTU720896:QTU720900 RDQ720896:RDQ720900 RNM720896:RNM720900 RXI720896:RXI720900 SHE720896:SHE720900 SRA720896:SRA720900 TAW720896:TAW720900 TKS720896:TKS720900 TUO720896:TUO720900 UEK720896:UEK720900 UOG720896:UOG720900 UYC720896:UYC720900 VHY720896:VHY720900 VRU720896:VRU720900 WBQ720896:WBQ720900 WLM720896:WLM720900 WVI720896:WVI720900 A786432:A786436 IW786432:IW786436 SS786432:SS786436 ACO786432:ACO786436 AMK786432:AMK786436 AWG786432:AWG786436 BGC786432:BGC786436 BPY786432:BPY786436 BZU786432:BZU786436 CJQ786432:CJQ786436 CTM786432:CTM786436 DDI786432:DDI786436 DNE786432:DNE786436 DXA786432:DXA786436 EGW786432:EGW786436 EQS786432:EQS786436 FAO786432:FAO786436 FKK786432:FKK786436 FUG786432:FUG786436 GEC786432:GEC786436 GNY786432:GNY786436 GXU786432:GXU786436 HHQ786432:HHQ786436 HRM786432:HRM786436 IBI786432:IBI786436 ILE786432:ILE786436 IVA786432:IVA786436 JEW786432:JEW786436 JOS786432:JOS786436 JYO786432:JYO786436 KIK786432:KIK786436 KSG786432:KSG786436 LCC786432:LCC786436 LLY786432:LLY786436 LVU786432:LVU786436 MFQ786432:MFQ786436 MPM786432:MPM786436 MZI786432:MZI786436 NJE786432:NJE786436 NTA786432:NTA786436 OCW786432:OCW786436 OMS786432:OMS786436 OWO786432:OWO786436 PGK786432:PGK786436 PQG786432:PQG786436 QAC786432:QAC786436 QJY786432:QJY786436 QTU786432:QTU786436 RDQ786432:RDQ786436 RNM786432:RNM786436 RXI786432:RXI786436 SHE786432:SHE786436 SRA786432:SRA786436 TAW786432:TAW786436 TKS786432:TKS786436 TUO786432:TUO786436 UEK786432:UEK786436 UOG786432:UOG786436 UYC786432:UYC786436 VHY786432:VHY786436 VRU786432:VRU786436 WBQ786432:WBQ786436 WLM786432:WLM786436 WVI786432:WVI786436 A851968:A851972 IW851968:IW851972 SS851968:SS851972 ACO851968:ACO851972 AMK851968:AMK851972 AWG851968:AWG851972 BGC851968:BGC851972 BPY851968:BPY851972 BZU851968:BZU851972 CJQ851968:CJQ851972 CTM851968:CTM851972 DDI851968:DDI851972 DNE851968:DNE851972 DXA851968:DXA851972 EGW851968:EGW851972 EQS851968:EQS851972 FAO851968:FAO851972 FKK851968:FKK851972 FUG851968:FUG851972 GEC851968:GEC851972 GNY851968:GNY851972 GXU851968:GXU851972 HHQ851968:HHQ851972 HRM851968:HRM851972 IBI851968:IBI851972 ILE851968:ILE851972 IVA851968:IVA851972 JEW851968:JEW851972 JOS851968:JOS851972 JYO851968:JYO851972 KIK851968:KIK851972 KSG851968:KSG851972 LCC851968:LCC851972 LLY851968:LLY851972 LVU851968:LVU851972 MFQ851968:MFQ851972 MPM851968:MPM851972 MZI851968:MZI851972 NJE851968:NJE851972 NTA851968:NTA851972 OCW851968:OCW851972 OMS851968:OMS851972 OWO851968:OWO851972 PGK851968:PGK851972 PQG851968:PQG851972 QAC851968:QAC851972 QJY851968:QJY851972 QTU851968:QTU851972 RDQ851968:RDQ851972 RNM851968:RNM851972 RXI851968:RXI851972 SHE851968:SHE851972 SRA851968:SRA851972 TAW851968:TAW851972 TKS851968:TKS851972 TUO851968:TUO851972 UEK851968:UEK851972 UOG851968:UOG851972 UYC851968:UYC851972 VHY851968:VHY851972 VRU851968:VRU851972 WBQ851968:WBQ851972 WLM851968:WLM851972 WVI851968:WVI851972 A917504:A917508 IW917504:IW917508 SS917504:SS917508 ACO917504:ACO917508 AMK917504:AMK917508 AWG917504:AWG917508 BGC917504:BGC917508 BPY917504:BPY917508 BZU917504:BZU917508 CJQ917504:CJQ917508 CTM917504:CTM917508 DDI917504:DDI917508 DNE917504:DNE917508 DXA917504:DXA917508 EGW917504:EGW917508 EQS917504:EQS917508 FAO917504:FAO917508 FKK917504:FKK917508 FUG917504:FUG917508 GEC917504:GEC917508 GNY917504:GNY917508 GXU917504:GXU917508 HHQ917504:HHQ917508 HRM917504:HRM917508 IBI917504:IBI917508 ILE917504:ILE917508 IVA917504:IVA917508 JEW917504:JEW917508 JOS917504:JOS917508 JYO917504:JYO917508 KIK917504:KIK917508 KSG917504:KSG917508 LCC917504:LCC917508 LLY917504:LLY917508 LVU917504:LVU917508 MFQ917504:MFQ917508 MPM917504:MPM917508 MZI917504:MZI917508 NJE917504:NJE917508 NTA917504:NTA917508 OCW917504:OCW917508 OMS917504:OMS917508 OWO917504:OWO917508 PGK917504:PGK917508 PQG917504:PQG917508 QAC917504:QAC917508 QJY917504:QJY917508 QTU917504:QTU917508 RDQ917504:RDQ917508 RNM917504:RNM917508 RXI917504:RXI917508 SHE917504:SHE917508 SRA917504:SRA917508 TAW917504:TAW917508 TKS917504:TKS917508 TUO917504:TUO917508 UEK917504:UEK917508 UOG917504:UOG917508 UYC917504:UYC917508 VHY917504:VHY917508 VRU917504:VRU917508 WBQ917504:WBQ917508 WLM917504:WLM917508 WVI917504:WVI917508 A983040:A983044 IW983040:IW983044 SS983040:SS983044 ACO983040:ACO983044 AMK983040:AMK983044 AWG983040:AWG983044 BGC983040:BGC983044 BPY983040:BPY983044 BZU983040:BZU983044 CJQ983040:CJQ983044 CTM983040:CTM983044 DDI983040:DDI983044 DNE983040:DNE983044 DXA983040:DXA983044 EGW983040:EGW983044 EQS983040:EQS983044 FAO983040:FAO983044 FKK983040:FKK983044 FUG983040:FUG983044 GEC983040:GEC983044 GNY983040:GNY983044 GXU983040:GXU983044 HHQ983040:HHQ983044 HRM983040:HRM983044 IBI983040:IBI983044 ILE983040:ILE983044 IVA983040:IVA983044 JEW983040:JEW983044 JOS983040:JOS983044 JYO983040:JYO983044 KIK983040:KIK983044 KSG983040:KSG983044 LCC983040:LCC983044 LLY983040:LLY983044 LVU983040:LVU983044 MFQ983040:MFQ983044 MPM983040:MPM983044 MZI983040:MZI983044 NJE983040:NJE983044 NTA983040:NTA983044 OCW983040:OCW983044 OMS983040:OMS983044 OWO983040:OWO983044 PGK983040:PGK983044 PQG983040:PQG983044 QAC983040:QAC983044 QJY983040:QJY983044 QTU983040:QTU983044 RDQ983040:RDQ983044 RNM983040:RNM983044 RXI983040:RXI983044 SHE983040:SHE983044 SRA983040:SRA983044 TAW983040:TAW983044 TKS983040:TKS983044 TUO983040:TUO983044 UEK983040:UEK983044 UOG983040:UOG983044 UYC983040:UYC983044 VHY983040:VHY983044 VRU983040:VRU983044 WBQ983040:WBQ983044 IW19:IW21" xr:uid="{B0703246-88C8-46C8-B172-5C8BB9FC3E74}">
      <formula1>#REF!</formula1>
    </dataValidation>
  </dataValidations>
  <hyperlinks>
    <hyperlink ref="A15" location="Seguimiento!A1" display="VOLVER AL CUADRO" xr:uid="{C976BF7D-812B-4040-8E5C-1E10E9BEB52A}"/>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2020-09-15T13:23:43Z</dcterms:created>
  <dcterms:modified xsi:type="dcterms:W3CDTF">2020-09-15T13:25:07Z</dcterms:modified>
</cp:coreProperties>
</file>