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Z:\2019\Auditorias\Riesgos 2019\4 Plan Mejoramiento\5 Consolidacion\"/>
    </mc:Choice>
  </mc:AlternateContent>
  <xr:revisionPtr revIDLastSave="0" documentId="8_{A1CCA430-EDEB-4EEE-BAAF-66C10C9772CD}" xr6:coauthVersionLast="45" xr6:coauthVersionMax="45" xr10:uidLastSave="{00000000-0000-0000-0000-000000000000}"/>
  <bookViews>
    <workbookView xWindow="-120" yWindow="-120" windowWidth="20730" windowHeight="11310" xr2:uid="{1CD1DDBB-BAE6-4683-A366-FD010BE200BF}"/>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2" i="1" l="1"/>
  <c r="N11" i="1"/>
  <c r="N10" i="1"/>
  <c r="N9" i="1"/>
  <c r="N8" i="1"/>
  <c r="N4" i="1"/>
  <c r="N3" i="1"/>
  <c r="K2" i="1"/>
  <c r="O21" i="1" s="1"/>
  <c r="P21" i="1" s="1"/>
  <c r="O20" i="1" l="1"/>
  <c r="P20" i="1" s="1"/>
  <c r="O19" i="1"/>
  <c r="P1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Cristina Zapata Acosta</author>
  </authors>
  <commentList>
    <comment ref="C17" authorId="0" shapeId="0" xr:uid="{D0712148-0CAB-4033-898D-6788FD117095}">
      <text>
        <r>
          <rPr>
            <b/>
            <sz val="9"/>
            <color indexed="81"/>
            <rFont val="Tahoma"/>
            <family val="2"/>
          </rPr>
          <t>Los 5 porqués es una técnica de análisis utilizada para la resolución de problemas que consiste en realizar sucesivamente la pregunta "¿ por qué ?" hasta obtener la causa raíz del problema (el hallazgo y/o observación), con el objeto de tomar las acciones necesarias para erradicarla y solucionar el problema.
El número cinco no es fijo y hace referencia al número de preguntas a realizar, de esta manera se trata de ir preguntando sucesivamente "¿por qué?" hasta encontrar la solución, sin importar el número de veces que se realiza la pregunta.</t>
        </r>
        <r>
          <rPr>
            <sz val="9"/>
            <color indexed="81"/>
            <rFont val="Tahoma"/>
            <family val="2"/>
          </rPr>
          <t xml:space="preserve">
</t>
        </r>
      </text>
    </comment>
    <comment ref="D17" authorId="0" shapeId="0" xr:uid="{62900914-E223-40C2-B7A4-F28544F2D793}">
      <text>
        <r>
          <rPr>
            <b/>
            <sz val="9"/>
            <color indexed="81"/>
            <rFont val="Tahoma"/>
            <family val="2"/>
          </rPr>
          <t>Las acciones necesarias para erradicar y solucionar la causa raíz del problema (el hallazgo y/o observación), encontrado en el análisis de la causa raíz, puede ser una solo acción o varias.</t>
        </r>
      </text>
    </comment>
    <comment ref="E17" authorId="0" shapeId="0" xr:uid="{1ED88C4B-B889-41BB-A3CC-C691A4A62000}">
      <text>
        <r>
          <rPr>
            <b/>
            <sz val="9"/>
            <color indexed="81"/>
            <rFont val="Tahoma"/>
            <family val="2"/>
          </rPr>
          <t>formato dd/mm/aaaa</t>
        </r>
        <r>
          <rPr>
            <sz val="9"/>
            <color indexed="81"/>
            <rFont val="Tahoma"/>
            <family val="2"/>
          </rPr>
          <t xml:space="preserve">
</t>
        </r>
      </text>
    </comment>
    <comment ref="F17" authorId="0" shapeId="0" xr:uid="{F683E945-C5AB-4A74-80C0-48DB1D84B574}">
      <text>
        <r>
          <rPr>
            <b/>
            <sz val="9"/>
            <color indexed="81"/>
            <rFont val="Tahoma"/>
            <family val="2"/>
          </rPr>
          <t>formato dd/mm/aaaa</t>
        </r>
        <r>
          <rPr>
            <sz val="9"/>
            <color indexed="81"/>
            <rFont val="Tahoma"/>
            <family val="2"/>
          </rPr>
          <t xml:space="preserve">
</t>
        </r>
      </text>
    </comment>
    <comment ref="I17" authorId="0" shapeId="0" xr:uid="{9EEB549E-1C72-49F0-97B4-23C5EC4F374A}">
      <text>
        <r>
          <rPr>
            <b/>
            <sz val="9"/>
            <color indexed="81"/>
            <rFont val="Tahoma"/>
            <family val="2"/>
          </rPr>
          <t>Documentar y enviar al GIT de Control Interno la evidencia contundente, con que se cerró la acción planteada.
Esta puede ser enviada antes de la fecha de finalización de la acción.</t>
        </r>
        <r>
          <rPr>
            <sz val="9"/>
            <color indexed="81"/>
            <rFont val="Tahoma"/>
            <family val="2"/>
          </rPr>
          <t xml:space="preserve">
</t>
        </r>
      </text>
    </comment>
    <comment ref="G18" authorId="0" shapeId="0" xr:uid="{3C3BA4C3-ECA5-4306-9D89-830C142D98A7}">
      <text>
        <r>
          <rPr>
            <b/>
            <sz val="9"/>
            <color indexed="81"/>
            <rFont val="Tahoma"/>
            <family val="2"/>
          </rPr>
          <t>Es la persona responsable de implementar la acción descrita anteriormente, puede tener uno o varios responsables</t>
        </r>
        <r>
          <rPr>
            <sz val="9"/>
            <color indexed="81"/>
            <rFont val="Tahoma"/>
            <family val="2"/>
          </rPr>
          <t xml:space="preserve">
</t>
        </r>
      </text>
    </comment>
    <comment ref="H18" authorId="0" shapeId="0" xr:uid="{A40E3934-F5BE-4E3C-A400-EF8E3F66F38C}">
      <text>
        <r>
          <rPr>
            <b/>
            <sz val="9"/>
            <color indexed="81"/>
            <rFont val="Tahoma"/>
            <family val="2"/>
          </rPr>
          <t>Es el cargo de la persona responsable de implementar la acción descrita anteriormente, puede tener uno o varios responsables.</t>
        </r>
        <r>
          <rPr>
            <sz val="9"/>
            <color indexed="81"/>
            <rFont val="Tahoma"/>
            <family val="2"/>
          </rPr>
          <t xml:space="preserve">
</t>
        </r>
      </text>
    </comment>
  </commentList>
</comments>
</file>

<file path=xl/sharedStrings.xml><?xml version="1.0" encoding="utf-8"?>
<sst xmlns="http://schemas.openxmlformats.org/spreadsheetml/2006/main" count="181" uniqueCount="127">
  <si>
    <t>Fecha de hoy</t>
  </si>
  <si>
    <t>PLAN DE MEJORAMIENTO</t>
  </si>
  <si>
    <t>PROCESO:</t>
  </si>
  <si>
    <t>Numero Observaciones</t>
  </si>
  <si>
    <t>PROCEDIMIENTO:</t>
  </si>
  <si>
    <t>No acciones</t>
  </si>
  <si>
    <t>FECHA DE APROBACIÓN:</t>
  </si>
  <si>
    <t>CÓDIGO:</t>
  </si>
  <si>
    <t>VERSIÓN:</t>
  </si>
  <si>
    <t>06/06/2017</t>
  </si>
  <si>
    <t>CYE05-FOR02</t>
  </si>
  <si>
    <t>si</t>
  </si>
  <si>
    <t>FECHA DE INFORME DE  AUDITORÍA</t>
  </si>
  <si>
    <t>sin vencer</t>
  </si>
  <si>
    <t>OBJETIVO DE AUDITORÍA</t>
  </si>
  <si>
    <t>Verificar la gestión realizada a los riesgos de gestión y corrupción, analizando su identificación, análisis, valoración, indicadores y efectividad de los controles, acorde con las directrices establecidas por la alta dirección, política y metodología acogida por la CGN, para la vigencia 2019.</t>
  </si>
  <si>
    <t>parcial</t>
  </si>
  <si>
    <t>PROCESO O UNIDAD(S)  EVALUADO(S)</t>
  </si>
  <si>
    <t>Proceso Consolidación de la Información</t>
  </si>
  <si>
    <t>no</t>
  </si>
  <si>
    <t>LÍDER DEL PROCESO</t>
  </si>
  <si>
    <t>Jorge de Jesús Varela</t>
  </si>
  <si>
    <t>n/a</t>
  </si>
  <si>
    <t>AUDITOR(ES)</t>
  </si>
  <si>
    <t>Deisy Hernández Sotto - Daniela Pérez Ortiz</t>
  </si>
  <si>
    <t>FECHA DE APROBACIÓN DEL PLAN</t>
  </si>
  <si>
    <t>FECHA ÚLTIMO SEGUIMIENTO</t>
  </si>
  <si>
    <t>VOLVER AL CUADRO</t>
  </si>
  <si>
    <t>ANÁLISIS DE CAUSAS  Y ACCIÓN POR PARTE DE RESPONSABLE DEL PROCESO</t>
  </si>
  <si>
    <t>SEGUIMIENTO OFICINA CONTROL INTERNO</t>
  </si>
  <si>
    <t xml:space="preserve">DESCRIPCIÓN DE LA OBSERVACIÓN  </t>
  </si>
  <si>
    <t>RECOMENDACIONES</t>
  </si>
  <si>
    <t>ANALISIS CAUSA RAIZ</t>
  </si>
  <si>
    <t>DESCRIPCIÒN ACCION A REALIZAR</t>
  </si>
  <si>
    <t>FECHA INICIACIÓN DE LA ACCIÓN</t>
  </si>
  <si>
    <t>FECHA FINALIZACIÓN DE LA ACCIÓN</t>
  </si>
  <si>
    <t xml:space="preserve">RESPONSABLE DE LA ACCIÓN
</t>
  </si>
  <si>
    <t>EVIDENCIAS DE CIERRE DE LAS ACCIONES
SEGUIMIENTO DE AUTOCONTROL
LIDER DE PROCESO</t>
  </si>
  <si>
    <t>CIERRE DE LA ACCIÓN</t>
  </si>
  <si>
    <t>FECHA DE SEGUIMIENTO</t>
  </si>
  <si>
    <t>AUDITOR</t>
  </si>
  <si>
    <t>OBSERVACIONES</t>
  </si>
  <si>
    <t>NOMBRE</t>
  </si>
  <si>
    <t>CARGO</t>
  </si>
  <si>
    <t>diferencia fechas</t>
  </si>
  <si>
    <t>1 Vencido 0 sin vencer</t>
  </si>
  <si>
    <t>RIESGOS DE GESTIÓN</t>
  </si>
  <si>
    <t>Una vez revisadas las evidencias allegadas por el proceso, no se observó soporte de la socialización de la política al interior del equipo de trabajo.</t>
  </si>
  <si>
    <t>Se sugiere fortalecer el ejercicio de socializar la política de riesgos, teniendo en cuenta lo plasmado en la séptima dimensión de MIPG “La política para la gestión del riesgo se constituye en una política de operación para la entidad, por lo que la misma es aplicable a todos los procesos…”.</t>
  </si>
  <si>
    <t xml:space="preserve">
- El proceso no conto con el tiempo necesario, teniendo en cuenta que la Subcontaduria se encontraba elaborando documentos de vital importancia para la Entidad.</t>
  </si>
  <si>
    <t xml:space="preserve">
- Efectuar la socialización dentro del proceso de la política de administración del riesgo.</t>
  </si>
  <si>
    <t>30/08/2019
23/09/2019</t>
  </si>
  <si>
    <t>Wilson Restrepo</t>
  </si>
  <si>
    <t>Contratista</t>
  </si>
  <si>
    <t xml:space="preserve">Z:\2019\Auditorias\Riesgos 2019\4 Plan Mejoramiento\5 Consolidacion\Evidencias
Doc: Acta socialización de riesgos </t>
  </si>
  <si>
    <t>30/08/2019
29/11/2019</t>
  </si>
  <si>
    <t>dhernandez
dperez</t>
  </si>
  <si>
    <t>Solicitud prorroga para el 23 de septiembre mediante correo electronico del dia 30 de agosto.
Dentro de los formatos allegados, no se evidenció la socialización de la politica.
05/02/2020: El proceso anexo la ayuda de memoria, donde retomaron temas concernientes con los riesgos, incluyendo la socialización de la política.</t>
  </si>
  <si>
    <t>• Los riesgos identificados como “Inconsistencia en la digitación de la información suministrada por la entidad para su inscripción en el CHIP” e “Inexactitud de información transmitida con diferentes unidades de reporte o información duplicada” están directamente relacionado con el riesgo “Inconsistencia de los datos del reporte y/o de los datos de los informes consolidados” en la medida en que los dos primeros podrían ser una causa del tercero.
• Se evidenció diferencia entre la información consignada en el formato “Descripción del riesgo” y el mapa de gestión, en cuanto al tipo de riesgos, toda vez que en el primero se clasificaron como “Estratégicos” y en el segundo como “Gerenciales”.
• Las causas de los riesgos se encontraban redactadas en una misma fila, contradiciendo lo estipulado por la guía “Las causas se deben trabajar de manera separada…”.</t>
  </si>
  <si>
    <t>El GIT de Control Interno considera pertinente replantear las variables enunciadas anteriormente, conforme a establecido por la Guía, e implementar controles de verificación para garantizar que la información sea consistente en los diferentes medios.</t>
  </si>
  <si>
    <t xml:space="preserve">
- Desconocimiento en cuanto a como realizar la identificación y descripción de riesgos, conforme a los parámetros definidos en la guía del DAFP.
-Desconocimiento en cuanto al establecimiento de causas y su organización dentro del mapa de riesgos.</t>
  </si>
  <si>
    <r>
      <t xml:space="preserve">
-  Elaborar la descripción  de los riesgos según parámetros definidos en la Guía del DAFP.
- Realizar la revisión y actualización del formato </t>
    </r>
    <r>
      <rPr>
        <b/>
        <sz val="11"/>
        <color theme="1"/>
        <rFont val="Arial"/>
        <family val="2"/>
      </rPr>
      <t>DESCRIPCIÓN DEL RIESGO</t>
    </r>
    <r>
      <rPr>
        <sz val="11"/>
        <color theme="1"/>
        <rFont val="Arial"/>
        <family val="2"/>
      </rPr>
      <t xml:space="preserve">, teniendo en cuenta que los riesgos identificador por el proceso son </t>
    </r>
    <r>
      <rPr>
        <b/>
        <sz val="11"/>
        <color theme="1"/>
        <rFont val="Arial"/>
        <family val="2"/>
      </rPr>
      <t>GERENCIALES</t>
    </r>
    <r>
      <rPr>
        <sz val="11"/>
        <color theme="1"/>
        <rFont val="Arial"/>
        <family val="2"/>
      </rPr>
      <t>.
-Realizar separación de causas de cada riesgo.</t>
    </r>
  </si>
  <si>
    <t>Z:\2019\Auditorias\Riesgos 2019\4 Plan Mejoramiento\5 Consolidacion\Evidencias retroalimentación
Doc: Descripción del Riesgo</t>
  </si>
  <si>
    <t xml:space="preserve">30/08/2019
18/12/2019
</t>
  </si>
  <si>
    <t>Se dio cierre a la acción, toda vez que se tuvieron en cuenta las recomendaciones dadas por los auditores y las causas se trabajaron conforme lo establecido por la guía.</t>
  </si>
  <si>
    <t>Verificado el ejercicio del cálculo de la probabilidad e impacto de los riesgos “Inconsistencia de los datos del reporte y/o de los datos de los informes consolidados” e “Inexactitud de información transmitida con diferentes unidades de reporte o información duplicada”, para determinar el riesgo inherente se observó que el criterio escogido para calificar la probabilidad fue “probable”, definido por la Guía como: “es viable que el evento ocurra en la mayoría de las circunstancias” y la frecuencia establecida “al menos una vez en el último año; situación que se presentó también en los riesgos “Desacierto o equivocación en el proceso de Consolidación (parametrización)” e “Inconsistencia en la digitación de la información suministrada por la entidad para su inscripción en el CHIP” donde el criterio de probabilidad
seleccionado fue “posible”, definido por la Guía como “el evento que puede ocurrir en algún momento” y la frecuencia establecida “al menos una vez en los últimos 2 años”; sin embargo, al realizar la trazabilidad se evidenció que no se habían materializado los riesgos en el tiempo contemplado; por lo tanto, el criterio de probabilidad que se ajusta a estos riesgos sería improbable (“evento que puede ocurrir en cualquier momento” “Frecuencia: al menos una vez en los últimos 5 años”) o rara vez.</t>
  </si>
  <si>
    <t>El GIT de Control Interno considera procedente que se revise y replantee, si es necesario, la calificación de la probabilidad e impacto teniendo en cuenta el contexto actual.</t>
  </si>
  <si>
    <t xml:space="preserve">
- No se realiza el seguimiento adecuado a los criterios para calificar la probabilidad e impacto de los riesgos. </t>
  </si>
  <si>
    <t xml:space="preserve">
Ajustar la calificación de la probabilidad e impacto de los riesgos, según corresponda.</t>
  </si>
  <si>
    <t xml:space="preserve">Z:\2019\Auditorias\Riesgos 2019\4 Plan Mejoramiento\5 Consolidacion\Evidencias\Gestion
Doc: Analisis del riesgo
</t>
  </si>
  <si>
    <t>30/08/2019
18/12/2019</t>
  </si>
  <si>
    <t>Solicitud prorroga para el 23 de septiembre mediante correo electronico del dia 30 de agosto.
Se dio cierre a la acción toda vez que se replantearon las calificaciones de la probabilidad e impacto teniendo en cuenta el contexto actual.</t>
  </si>
  <si>
    <t>• Una vez realizado el análisis al formato valoración de controles se observó que para los 6 riesgos de gestión del proceso, se diseñaron 14 controles de los cuales el 64% (9), correspondían a la verificación de procedimientos y el 36% (5), restante a otras acciones; es de anotar, que los riesgos llevados al mapa son aquellos que a pesar de la aplicabilidad de los controles establecidos en los procedimientos, no lograron alcanzar el nivel de aceptación establecido en la política de gestión del riesgo de la entidad, por lo que se hace necesario implementar acciones adicionales (controles), con el fin de disminuir la probabilidad e impacto de ocurrencia.
• Se evidenció debilidad en la consideración de los criterios establecidos en la metodología para el diseño de los controles.
• Los controles establecidos para los primeros cinco riesgos del proceso no tienen correlación con las causas descritas en el formato, en la medida que las acciones no atacan directamente las causas generadoras del riesgo; bajo este panorama, existe una mayor probabilidad de ocurrencia del riesgo.
• Los controles determinados para verificar el cumplimiento de los procedimientos del proceso fueron calificados como preventivos, cuando en realidad eran detectivos, en razón a que están diseñados para revelar un evento, irregularidad o resultado posterior a su ocurrencia, incidiendo esto en la calificación. Es de anotar que esta situación afecta las variables que de ahí en adelante se calcularon (solidez individual de cada control y solidez del conjunto de controles).</t>
  </si>
  <si>
    <t>Dada la importancia de la implementación de controles como mecanismos para dar tratamiento a los riesgos que puedan afectar o impedir el logro de los objetivos estratégicos y de proceso, el GIT de Control Interno sugiere que durante la determinación de los controles se consideren los seis pasos establecidos por la Guía, así como la correlación entre el riesgo, la causa y el control.</t>
  </si>
  <si>
    <t>SUGERENCIA:
-  No se tenia claridad en cuanto al diseño de los controles y los criterios que estos debían contener para poder mitigar los riesgos.</t>
  </si>
  <si>
    <t>SUGERENCIA:
- Revisar los controles asociados a cada riesgo, verificando que cumplan con los 6 criterios establecidos en la Guía del DAFP.
-Definir los 6 criterios dentro de cada formato de VALORACIÓN DE CONTROLES.</t>
  </si>
  <si>
    <t>Z:\2019\Auditorias\Riesgos 2019\4 Plan Mejoramiento\5 Consolidacion\Ultimas evidencias Freddy
Doc: 3 Valoración de Control</t>
  </si>
  <si>
    <t xml:space="preserve">30/08/2019
04/02/2020
</t>
  </si>
  <si>
    <t xml:space="preserve">Solicitud prorroga para el 23 de septiembre mediante correo electronico del dia 30 de agosto.
04/02/2020: El proceso diseño nuevos controles y tuvo en cuenta los 6 pasos definidos por la guía para su contrucción. </t>
  </si>
  <si>
    <t>• Al revisar el formato Valoración del Riesgo se evidenció error en su diligenciamiento, debido a que no se tuvo en cuenta que varios de los controles diseñados eran detectivos. Así mismo, en el formato “Valoración del Riesgo”, solo se relacionaron las causas del primer riesgo y estas no correspondían a las relacionadas en el formato “Descripción del Riesgo” y “Mapa de Riesgos”.
• Una vez realizado el análisis y evaluación de los controles se procede a la elaboración del mapa de riesgo inherente y residual, evidenciando inconsistencias en la ubicación y el desplazamiento en probabilidad en el mapa de calor.</t>
  </si>
  <si>
    <t>De acuerdo con la metodología se sugiere verificar el ejercicio para determinar la valoración del riesgo, teniendo en cuenta que el proceso estableció controles de tipo preventivo y correctivo, incidiendo esto en los resultados de los posibles desplazamientos tanto en la probabilidad como en el impacto; resultado que debe tenerse en cuenta para realizar la correcta ubicación y posterior desplazamiento en el mapa de riesgo inherente y residual.</t>
  </si>
  <si>
    <t xml:space="preserve">
-No se realizo revisión detallada de la información registrada en los formatos de VALORACIÓN DE RIESGO, DESCRIPCIÓN DE RIESGO Y MAPA DE RIESGO DE GESTIÓN.
</t>
  </si>
  <si>
    <t xml:space="preserve">
- Realizar una revisión a los controles definidos por el proceso.
-Verificar que las causas asociadas a cada riesgo sean las mismas dentro de cada formato.
- Relizar revisión de los riesgos inherentes y residuales.</t>
  </si>
  <si>
    <t>Z:\2019\Auditorias\Riesgos 2019\4 Plan Mejoramiento\5 Consolidacion\Ultimas evidencias Freddy
Doc: 4 Valoración del Riesgo</t>
  </si>
  <si>
    <t xml:space="preserve">Solicitud prorroga para el 23 de septiembre mediante correo electronico del dia 30 de agosto.
04/02/2020: El proceso tuvo en cuenta los lineamientos definidos por la guía, al momento de diligenciar el formato "valoración del riesgo". </t>
  </si>
  <si>
    <t>Se observo como registro de la ejecución de los controles (9) relacionados con la “verificación de los procedimientos al interior del GIT”, un “acta de socialización de auditoría interna” de fecha 20/03/2019, sin embargo, el soporte definido por el proceso fue el sistema de Gestión Documental “Orfeo”, por lo anterior; el documento relacionado no especifica el registro puntual que sirve de evidencia para demostrar la ejecución del control, teniéndolo definido el proceso.</t>
  </si>
  <si>
    <t>En la medida en que los soportes relacionados en el mapa son el resultado de la ejecución del control, es necesario que al establecer los mismos exista total claridad, sobre cuál es el documento que va a evidenciar el cumplimiento y la efectividad del control establecido para mitigar el riesgo.</t>
  </si>
  <si>
    <t xml:space="preserve">
-El proceso no especifica los soportes relacionados a cada riesgo.</t>
  </si>
  <si>
    <t xml:space="preserve">
-Especificar los soportes relacionados para cada riesgo.</t>
  </si>
  <si>
    <t xml:space="preserve">
Z:\2019\Auditorias\Riesgos 2019\4 Plan Mejoramiento\5 Consolidacion\Ultimas evidencias Freddy
Doc: Matriz de riegos de gestión</t>
  </si>
  <si>
    <t>30/08/2019
04/02/2020</t>
  </si>
  <si>
    <t>Solicitud prorroga para el 23 de septiembre mediante correo electronico del dia 30 de agosto.
04/02/2020: El proceso ajusto los soportes, de acuerdo con cada control.</t>
  </si>
  <si>
    <t>De acuerdo con la guía del DAFP los indicadores que miden la gestión del riesgo deben ser de tipo eficacia y efectividad, una vez revisadas las hojas de vida, se observó que estos fueron clasificados como tipo “Indicador de Riesgo”, contraviniendo lo especificado en la Guía.</t>
  </si>
  <si>
    <t>Dada la importancia que tienen los indicadores como instrumento para la gestión del riesgo, es pertinente reevaluar sus características; para lo cual se pueden tener en cuenta los aspectos contemplados en la “Guía para la Construcción de Indicadores de Gestión” del DAFP.</t>
  </si>
  <si>
    <t xml:space="preserve">
-No se tuvo en cuenta lo especificado en la Guía del DAFP en cuanto a la identificación de los indicadores.</t>
  </si>
  <si>
    <t xml:space="preserve">
- Determinar cuales de los indicadores definidos, son de eficacia y cuales de efectividad.</t>
  </si>
  <si>
    <t>27/08/2019
23/09/2019</t>
  </si>
  <si>
    <t xml:space="preserve">
Fueron eliminados los indicadores</t>
  </si>
  <si>
    <t>Solicitud prorroga para el 23 de septiembre mediante correo electronico del dia 30 de agosto.
04/02/2020: El proceso eliminó los indicadores</t>
  </si>
  <si>
    <t>Quitaron los indicadores</t>
  </si>
  <si>
    <t>CORRUPCIÓN</t>
  </si>
  <si>
    <t>Para el riesgo determinado como “Tráfico de influencias en la expedición de certificaciones y recibo de información contable”, según la metodología debería ser una causa; toda vez que ésta es un acontecimiento o circunstancia concreta que conllevan a un riesgo, mientras que el riesgo es un evento de incertidumbre que, si ocurriese, afectaría los objetivos estratégicos y del proceso bien sea de manera negativa (amenazas) o positiva (oportunidades). La metodología es el punto de partida para identificar el riesgo, si en este paso se considera un riesgo erróneo eso implica que la conceptualización, análisis y cálculos que se hagan al respecto no van a ser precisos.</t>
  </si>
  <si>
    <t>Se sugiere replantear la identificación del riesgo, teniendo en cuenta las preguntas claves establecidas por la Guía DAFP.</t>
  </si>
  <si>
    <t xml:space="preserve">
El proceso no realizo la descripción correctamente del riesgo, logrando con ello confusión en su identificación</t>
  </si>
  <si>
    <t xml:space="preserve">
Efectuar la descripción del riesgo de corrupción de  acuerdo a los parámetros definidos en la Guía del DAFP.</t>
  </si>
  <si>
    <t xml:space="preserve">
Z:\2019\Auditorias\Riesgos 2019\4 Plan Mejoramiento\5 Consolidacion\Ultimas evidencias Freddy
Doc: 1 Descripción riesgo corrupción</t>
  </si>
  <si>
    <t>30/08/2019
05/02/2020</t>
  </si>
  <si>
    <t>Solicitud prorroga para el 23 de septiembre mediante correo electronico del dia 30 de agosto.
05/02/2020: El proceso realizo las acciones que considero correspondientes</t>
  </si>
  <si>
    <t>Verificado el ejercicio del cálculo de la probabilidad e impacto del riesgo “Tráfico de influencias en la expedición de certificaciones y recibo de información contable”, para determinar el riesgo inherente se observó que el criterio escogido para calificar la probabilidad fue “posible”, definido por la Guía como “el evento que puede ocurrir en algún momento” y la frecuencia establecida “al menos una vez en los últimos 2 años”; sin embargo, al realizar la trazabilidad se evidenció que no se habían materializado los riesgos en el tiempo contemplado; por lo tanto, el criterio de probabilidad que se
ajusta a estos riesgos sería improbable (“evento que puede ocurrir en cualquier momento” “Frecuencia: al menos una vez en los últimos 5 años”) o rara vez.</t>
  </si>
  <si>
    <t>El GIT de Control Interno considera procedente que se revise y replantee, si es necesario, la calificación de la
probabilidad e impacto teniendo en cuenta el contexto actual.</t>
  </si>
  <si>
    <t xml:space="preserve">
-Realizar actualización de los criterios para calificar el riesgo de corrupción del proceso.</t>
  </si>
  <si>
    <t xml:space="preserve">
Z:\2019\Auditorias\Riesgos 2019\4 Plan Mejoramiento\5 Consolidacion\Ultimas evidencias Freddy
Doc: 2. Analisis riesgo de corrupción</t>
  </si>
  <si>
    <t>Solicitud prorroga para el 23 de septiembre mediante correo electronico del dia 30 de agosto.
05/02/2020: El proceso replanteo, si la calificación de la
probabilidad e impacto.</t>
  </si>
  <si>
    <t>Se evidenció debilidad en la consideración de los criterios establecidos en la metodología para el diseño de los controles.</t>
  </si>
  <si>
    <t>Dada la importancia de la implementación de controles como mecanismos para dar tratamiento a los riesgos que puedan afectar o impedir el logro de los objetivos estratégicos y de proceso, el GIT de Control Interno sugiere evidenciar los seis pasos establecidos por la Guía.</t>
  </si>
  <si>
    <t xml:space="preserve">
- No se tenia claridad en cuanto al diseño de los controles y los criterios que estos debían contener para poder mitigar los riesgos.</t>
  </si>
  <si>
    <t xml:space="preserve">
-Determinar los 6 criterios definidos en la Guía del DAFP para los controles.
</t>
  </si>
  <si>
    <t xml:space="preserve">
Z:\2019\Auditorias\Riesgos 2019\4 Plan Mejoramiento\5 Consolidacion\Ultimas evidencias Freddy
Doc: 3. Valoración de Controles Riesgos Corrupción</t>
  </si>
  <si>
    <t>Solicitud prorroga para el 23 de septiembre mediante correo electronico del dia 30 de agosto.
05/02/2020: El proceso ajusto el control, teniendo en cuenta los 6 pasos establecidos para la guía del DAFP. Versión 4.</t>
  </si>
  <si>
    <t>El proceso cuenta con una hoja de vida para el indicador de corrupción “Tráfico de influencias en la expedición de certificaciones y recibo de información contable”, sin embargo, una vez revisada el mapa de riesgos, en el espacio para el indicador, relacionaron: “N/A (Verificación existencia ayuda de memoria”.</t>
  </si>
  <si>
    <t>Se sugiere fortalecer el ejercicio de aplicar controles de doble intervención o controles de doble instancia y tener en cuenta el alcance de lo plasmado en la séptima dimensión de MIPG “…se busca que cada líder de proceso, con su equipo de trabajo, verifique el desarrollo y cumplimiento de sus acciones, que contribuirán al cumplimiento de los objetivos institucionales. Se convierte, entonces, la autoevaluación en el mecanismo de verificación y evaluación, que le permite a la entidad medirse a sí misma, al proveer la información necesaria para establecer si ésta funciona efectivamente o si existen desviaciones en su operación, que afecten su propósito fundamental”.</t>
  </si>
  <si>
    <t xml:space="preserve">
- Se desconocía la eliminación del indicador denominado  “Tráfico de influencias en la expedición de certificaciones y recibo de información contable”.
</t>
  </si>
  <si>
    <t xml:space="preserve">
- Buscar ayuda memoria mediante la cual se efecto la eliminación del indicador  “Tráfico de influencias en la expedición de certificaciones y recibo de información contable”.
</t>
  </si>
  <si>
    <t>Jorge Varela</t>
  </si>
  <si>
    <t>Subcontador</t>
  </si>
  <si>
    <t xml:space="preserve">Z:\2019\Auditorias\Riesgos 2019\4 Plan Mejoramiento\5 Consolidacion\Ultimas evidencias Freddy
Doc: Matriz de Riesgo de Corrupción
</t>
  </si>
  <si>
    <t>Solicitud prorroga para el 23 de septiembre mediante correo electronico del dia 30 de agosto.
05/02/2020:  El proceso eliminó el indicador.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</si>
</sst>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sz val="8"/>
      <color theme="1"/>
      <name val="Calibri"/>
      <family val="2"/>
      <scheme val="minor"/>
    </font>
    <font>
      <b/>
      <sz val="8"/>
      <color theme="1"/>
      <name val="Calibri"/>
      <family val="2"/>
      <scheme val="minor"/>
    </font>
    <font>
      <b/>
      <sz val="8"/>
      <color rgb="FF000000"/>
      <name val="Calibri"/>
      <family val="2"/>
      <scheme val="minor"/>
    </font>
    <font>
      <b/>
      <sz val="12"/>
      <color rgb="FF000000"/>
      <name val="Arial"/>
      <family val="2"/>
    </font>
    <font>
      <sz val="8"/>
      <color rgb="FF000000"/>
      <name val="Calibri"/>
      <family val="2"/>
      <scheme val="minor"/>
    </font>
    <font>
      <b/>
      <sz val="12"/>
      <name val="Arial"/>
      <family val="2"/>
    </font>
    <font>
      <b/>
      <sz val="8"/>
      <name val="Verdana"/>
      <family val="2"/>
    </font>
    <font>
      <b/>
      <sz val="10"/>
      <color indexed="8"/>
      <name val="Calibri"/>
      <family val="2"/>
      <scheme val="minor"/>
    </font>
    <font>
      <b/>
      <u/>
      <sz val="11"/>
      <color theme="10"/>
      <name val="Calibri"/>
      <family val="2"/>
      <scheme val="minor"/>
    </font>
    <font>
      <sz val="8"/>
      <color indexed="8"/>
      <name val="Calibri"/>
      <family val="2"/>
      <scheme val="minor"/>
    </font>
    <font>
      <b/>
      <sz val="8"/>
      <color indexed="8"/>
      <name val="Calibri"/>
      <family val="2"/>
      <scheme val="minor"/>
    </font>
    <font>
      <b/>
      <sz val="9"/>
      <color indexed="8"/>
      <name val="Calibri"/>
      <family val="2"/>
      <scheme val="minor"/>
    </font>
    <font>
      <sz val="9"/>
      <color theme="1"/>
      <name val="Calibri"/>
      <family val="2"/>
      <scheme val="minor"/>
    </font>
    <font>
      <b/>
      <sz val="9"/>
      <color indexed="8"/>
      <name val="Arial"/>
      <family val="2"/>
    </font>
    <font>
      <b/>
      <sz val="12"/>
      <color theme="1"/>
      <name val="Calibri"/>
      <family val="2"/>
      <scheme val="minor"/>
    </font>
    <font>
      <sz val="11"/>
      <color theme="1"/>
      <name val="Arial"/>
      <family val="2"/>
    </font>
    <font>
      <b/>
      <sz val="11"/>
      <color theme="1"/>
      <name val="Arial"/>
      <family val="2"/>
    </font>
    <font>
      <sz val="10"/>
      <color theme="1"/>
      <name val="Arial"/>
      <family val="2"/>
    </font>
    <font>
      <b/>
      <sz val="9"/>
      <color indexed="81"/>
      <name val="Tahoma"/>
      <family val="2"/>
    </font>
    <font>
      <sz val="9"/>
      <color indexed="81"/>
      <name val="Tahoma"/>
      <family val="2"/>
    </font>
  </fonts>
  <fills count="9">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theme="4" tint="0.79998168889431442"/>
        <bgColor indexed="64"/>
      </patternFill>
    </fill>
    <fill>
      <patternFill patternType="solid">
        <fgColor indexed="52"/>
        <bgColor indexed="64"/>
      </patternFill>
    </fill>
    <fill>
      <patternFill patternType="solid">
        <fgColor rgb="FFFFFF00"/>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88">
    <xf numFmtId="0" fontId="0" fillId="0" borderId="0" xfId="0"/>
    <xf numFmtId="0" fontId="4" fillId="0" borderId="0" xfId="0" applyFont="1" applyProtection="1">
      <protection hidden="1"/>
    </xf>
    <xf numFmtId="14" fontId="4" fillId="0" borderId="0" xfId="0" applyNumberFormat="1" applyFont="1" applyProtection="1">
      <protection hidden="1"/>
    </xf>
    <xf numFmtId="0" fontId="5" fillId="2" borderId="0" xfId="0" applyFont="1" applyFill="1" applyAlignment="1" applyProtection="1">
      <alignment horizontal="center"/>
      <protection hidden="1"/>
    </xf>
    <xf numFmtId="0" fontId="0" fillId="0" borderId="0" xfId="0" applyProtection="1">
      <protection hidden="1"/>
    </xf>
    <xf numFmtId="0" fontId="6" fillId="0" borderId="1" xfId="0" applyFont="1" applyBorder="1" applyAlignment="1">
      <alignment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14" fontId="0" fillId="2" borderId="0" xfId="0" applyNumberFormat="1" applyFill="1" applyAlignment="1" applyProtection="1">
      <alignment horizontal="center"/>
      <protection hidden="1"/>
    </xf>
    <xf numFmtId="0" fontId="4" fillId="0" borderId="4" xfId="0" applyFont="1" applyBorder="1" applyProtection="1">
      <protection hidden="1"/>
    </xf>
    <xf numFmtId="0" fontId="7" fillId="0" borderId="5" xfId="0" applyFont="1" applyBorder="1" applyAlignment="1">
      <alignment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5" fillId="0" borderId="8" xfId="0" applyFont="1" applyBorder="1" applyProtection="1">
      <protection hidden="1"/>
    </xf>
    <xf numFmtId="0" fontId="2" fillId="0" borderId="8" xfId="0" applyFont="1" applyBorder="1" applyProtection="1">
      <protection hidden="1"/>
    </xf>
    <xf numFmtId="0" fontId="7" fillId="0" borderId="9" xfId="0" applyFont="1" applyBorder="1" applyAlignment="1">
      <alignment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left" vertical="center" wrapText="1"/>
    </xf>
    <xf numFmtId="0" fontId="7" fillId="0" borderId="10" xfId="0" applyFont="1" applyBorder="1" applyAlignment="1">
      <alignment horizontal="left" vertical="center" wrapText="1"/>
    </xf>
    <xf numFmtId="0" fontId="7" fillId="0" borderId="13" xfId="0" applyFont="1" applyBorder="1" applyAlignment="1">
      <alignment horizontal="left" vertical="center" wrapText="1"/>
    </xf>
    <xf numFmtId="0" fontId="7" fillId="3" borderId="14" xfId="0" applyFont="1" applyFill="1" applyBorder="1" applyAlignment="1">
      <alignment horizontal="left" vertical="center" wrapText="1"/>
    </xf>
    <xf numFmtId="0" fontId="7" fillId="3" borderId="10" xfId="0" applyFont="1" applyFill="1" applyBorder="1" applyAlignment="1">
      <alignment horizontal="left" vertical="center" wrapText="1"/>
    </xf>
    <xf numFmtId="0" fontId="7" fillId="0" borderId="14" xfId="0" applyFont="1" applyBorder="1" applyAlignment="1">
      <alignment horizontal="left" vertical="center" wrapText="1"/>
    </xf>
    <xf numFmtId="0" fontId="7" fillId="0" borderId="11" xfId="0" applyFont="1" applyBorder="1" applyAlignment="1">
      <alignment horizontal="left" vertical="center" wrapText="1"/>
    </xf>
    <xf numFmtId="0" fontId="5" fillId="0" borderId="0" xfId="0" applyFont="1" applyProtection="1">
      <protection hidden="1"/>
    </xf>
    <xf numFmtId="14" fontId="8" fillId="0" borderId="15" xfId="0" applyNumberFormat="1" applyFont="1" applyBorder="1" applyAlignment="1">
      <alignment vertical="center" wrapText="1"/>
    </xf>
    <xf numFmtId="14" fontId="9" fillId="0" borderId="15" xfId="0" applyNumberFormat="1" applyFont="1" applyBorder="1" applyAlignment="1">
      <alignment horizontal="right" vertical="center" wrapText="1"/>
    </xf>
    <xf numFmtId="14" fontId="9" fillId="0" borderId="16" xfId="0" applyNumberFormat="1" applyFont="1" applyBorder="1" applyAlignment="1">
      <alignment horizontal="right" vertical="center" wrapText="1"/>
    </xf>
    <xf numFmtId="14" fontId="9" fillId="0" borderId="17" xfId="0" applyNumberFormat="1" applyFont="1" applyBorder="1" applyAlignment="1">
      <alignment horizontal="right" vertical="center" wrapText="1"/>
    </xf>
    <xf numFmtId="0" fontId="7" fillId="0" borderId="18" xfId="0" applyFont="1" applyBorder="1" applyAlignment="1">
      <alignment horizontal="right" vertical="center" wrapText="1"/>
    </xf>
    <xf numFmtId="0" fontId="7" fillId="0" borderId="16" xfId="0" applyFont="1" applyBorder="1" applyAlignment="1">
      <alignment horizontal="right" vertical="center" wrapText="1"/>
    </xf>
    <xf numFmtId="0" fontId="9" fillId="0" borderId="18" xfId="0" quotePrefix="1" applyFont="1" applyBorder="1" applyAlignment="1">
      <alignment horizontal="right" vertical="center" wrapText="1"/>
    </xf>
    <xf numFmtId="0" fontId="9" fillId="0" borderId="16" xfId="0" quotePrefix="1" applyFont="1" applyBorder="1" applyAlignment="1">
      <alignment horizontal="right" vertical="center" wrapText="1"/>
    </xf>
    <xf numFmtId="0" fontId="9" fillId="0" borderId="19" xfId="0" quotePrefix="1" applyFont="1" applyBorder="1" applyAlignment="1">
      <alignment horizontal="right" vertical="center" wrapText="1"/>
    </xf>
    <xf numFmtId="0" fontId="10" fillId="0" borderId="0" xfId="0" applyFont="1" applyAlignment="1" applyProtection="1">
      <alignment vertical="center" wrapText="1"/>
      <protection locked="0"/>
    </xf>
    <xf numFmtId="0" fontId="10" fillId="0" borderId="8" xfId="0" applyFont="1" applyBorder="1" applyAlignment="1" applyProtection="1">
      <alignment horizontal="center" vertical="center" wrapText="1"/>
      <protection locked="0"/>
    </xf>
    <xf numFmtId="0" fontId="0" fillId="0" borderId="8" xfId="0" applyBorder="1" applyProtection="1">
      <protection hidden="1"/>
    </xf>
    <xf numFmtId="0" fontId="11" fillId="3" borderId="8" xfId="0" applyFont="1" applyFill="1" applyBorder="1" applyAlignment="1" applyProtection="1">
      <alignment vertical="center" wrapText="1"/>
      <protection hidden="1"/>
    </xf>
    <xf numFmtId="14" fontId="0" fillId="3" borderId="8" xfId="0" applyNumberFormat="1" applyFill="1" applyBorder="1" applyAlignment="1" applyProtection="1">
      <alignment horizontal="left" vertical="center" wrapText="1"/>
      <protection hidden="1"/>
    </xf>
    <xf numFmtId="0" fontId="0" fillId="0" borderId="20" xfId="0" applyBorder="1" applyProtection="1">
      <protection hidden="1"/>
    </xf>
    <xf numFmtId="0" fontId="0" fillId="3" borderId="8" xfId="0" applyFill="1" applyBorder="1" applyAlignment="1" applyProtection="1">
      <alignment horizontal="left" vertical="center" wrapText="1"/>
      <protection hidden="1"/>
    </xf>
    <xf numFmtId="0" fontId="0" fillId="3" borderId="21" xfId="0" applyFill="1" applyBorder="1" applyAlignment="1" applyProtection="1">
      <alignment horizontal="left" vertical="center" wrapText="1"/>
      <protection hidden="1"/>
    </xf>
    <xf numFmtId="0" fontId="10" fillId="0" borderId="0" xfId="0" applyFont="1" applyAlignment="1" applyProtection="1">
      <alignment horizontal="center" vertical="center" wrapText="1"/>
      <protection locked="0"/>
    </xf>
    <xf numFmtId="0" fontId="11" fillId="4" borderId="8" xfId="0" applyFont="1" applyFill="1" applyBorder="1" applyAlignment="1" applyProtection="1">
      <alignment vertical="center" wrapText="1"/>
      <protection hidden="1"/>
    </xf>
    <xf numFmtId="14" fontId="0" fillId="4" borderId="8" xfId="0" applyNumberFormat="1" applyFill="1" applyBorder="1" applyAlignment="1" applyProtection="1">
      <alignment horizontal="left" vertical="center" wrapText="1"/>
      <protection hidden="1"/>
    </xf>
    <xf numFmtId="14" fontId="2" fillId="4" borderId="8" xfId="0" applyNumberFormat="1" applyFont="1" applyFill="1" applyBorder="1" applyAlignment="1" applyProtection="1">
      <alignment horizontal="left" vertical="center" wrapText="1"/>
      <protection hidden="1"/>
    </xf>
    <xf numFmtId="14" fontId="0" fillId="4" borderId="6" xfId="0" applyNumberFormat="1" applyFill="1" applyBorder="1" applyAlignment="1" applyProtection="1">
      <alignment vertical="center" wrapText="1"/>
      <protection hidden="1"/>
    </xf>
    <xf numFmtId="14" fontId="0" fillId="4" borderId="22" xfId="0" applyNumberFormat="1" applyFill="1" applyBorder="1" applyAlignment="1" applyProtection="1">
      <alignment vertical="center" wrapText="1"/>
      <protection hidden="1"/>
    </xf>
    <xf numFmtId="0" fontId="4" fillId="4" borderId="0" xfId="0" applyFont="1" applyFill="1" applyProtection="1">
      <protection hidden="1"/>
    </xf>
    <xf numFmtId="0" fontId="12" fillId="4" borderId="0" xfId="1" applyFont="1" applyFill="1" applyAlignment="1" applyProtection="1">
      <alignment vertical="center" wrapText="1"/>
      <protection hidden="1"/>
    </xf>
    <xf numFmtId="14" fontId="13" fillId="4" borderId="0" xfId="0" applyNumberFormat="1" applyFont="1" applyFill="1" applyAlignment="1" applyProtection="1">
      <alignment vertical="center" wrapText="1"/>
      <protection hidden="1"/>
    </xf>
    <xf numFmtId="0" fontId="14" fillId="4" borderId="0" xfId="0" applyFont="1" applyFill="1" applyAlignment="1" applyProtection="1">
      <alignment vertical="center" wrapText="1"/>
      <protection hidden="1"/>
    </xf>
    <xf numFmtId="0" fontId="14" fillId="4" borderId="0" xfId="0" applyFont="1" applyFill="1" applyAlignment="1" applyProtection="1">
      <alignment horizontal="center" vertical="center" wrapText="1"/>
      <protection hidden="1"/>
    </xf>
    <xf numFmtId="0" fontId="15" fillId="5" borderId="8" xfId="0" applyFont="1" applyFill="1" applyBorder="1" applyAlignment="1" applyProtection="1">
      <alignment horizontal="center" vertical="center"/>
      <protection hidden="1"/>
    </xf>
    <xf numFmtId="0" fontId="15" fillId="6" borderId="8" xfId="0" applyFont="1" applyFill="1" applyBorder="1" applyAlignment="1" applyProtection="1">
      <alignment horizontal="center" vertical="center" wrapText="1"/>
      <protection hidden="1"/>
    </xf>
    <xf numFmtId="0" fontId="15" fillId="5" borderId="8" xfId="0" applyFont="1" applyFill="1" applyBorder="1" applyAlignment="1" applyProtection="1">
      <alignment horizontal="center" vertical="center" wrapText="1"/>
      <protection hidden="1"/>
    </xf>
    <xf numFmtId="0" fontId="16" fillId="3" borderId="0" xfId="0" applyFont="1" applyFill="1" applyProtection="1">
      <protection hidden="1"/>
    </xf>
    <xf numFmtId="0" fontId="16" fillId="4" borderId="0" xfId="0" applyFont="1" applyFill="1" applyProtection="1">
      <protection hidden="1"/>
    </xf>
    <xf numFmtId="14" fontId="15" fillId="6" borderId="8" xfId="0" applyNumberFormat="1" applyFont="1" applyFill="1" applyBorder="1" applyAlignment="1" applyProtection="1">
      <alignment horizontal="center" vertical="center" wrapText="1"/>
      <protection hidden="1"/>
    </xf>
    <xf numFmtId="0" fontId="17" fillId="7" borderId="8" xfId="0" applyFont="1" applyFill="1" applyBorder="1" applyAlignment="1" applyProtection="1">
      <alignment horizontal="center" vertical="center" wrapText="1"/>
      <protection hidden="1"/>
    </xf>
    <xf numFmtId="0" fontId="16" fillId="0" borderId="0" xfId="0" applyFont="1" applyProtection="1">
      <protection hidden="1"/>
    </xf>
    <xf numFmtId="0" fontId="15" fillId="6" borderId="8" xfId="0" applyFont="1" applyFill="1" applyBorder="1" applyAlignment="1" applyProtection="1">
      <alignment horizontal="center" vertical="center" wrapText="1"/>
      <protection hidden="1"/>
    </xf>
    <xf numFmtId="0" fontId="2" fillId="3" borderId="8" xfId="0" applyFont="1" applyFill="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22" xfId="0" applyFont="1" applyBorder="1" applyAlignment="1" applyProtection="1">
      <alignment horizontal="center" wrapText="1"/>
      <protection hidden="1"/>
    </xf>
    <xf numFmtId="0" fontId="16" fillId="0" borderId="0" xfId="0" applyFont="1" applyAlignment="1" applyProtection="1">
      <alignment wrapText="1"/>
      <protection hidden="1"/>
    </xf>
    <xf numFmtId="0" fontId="16" fillId="3" borderId="8" xfId="0" applyFont="1" applyFill="1" applyBorder="1" applyAlignment="1" applyProtection="1">
      <alignment wrapText="1"/>
      <protection hidden="1"/>
    </xf>
    <xf numFmtId="0" fontId="19" fillId="0" borderId="8" xfId="0" applyFont="1" applyBorder="1" applyAlignment="1">
      <alignment horizontal="justify" vertical="center" wrapText="1"/>
    </xf>
    <xf numFmtId="0" fontId="19" fillId="0" borderId="8" xfId="0" applyFont="1" applyBorder="1" applyAlignment="1" applyProtection="1">
      <alignment vertical="center" wrapText="1"/>
      <protection hidden="1"/>
    </xf>
    <xf numFmtId="0" fontId="19" fillId="0" borderId="8" xfId="0" applyFont="1" applyBorder="1" applyAlignment="1" applyProtection="1">
      <alignment horizontal="justify" vertical="center" wrapText="1"/>
      <protection locked="0"/>
    </xf>
    <xf numFmtId="14" fontId="19" fillId="0" borderId="8" xfId="0" applyNumberFormat="1" applyFont="1" applyBorder="1" applyAlignment="1" applyProtection="1">
      <alignment horizontal="center" vertical="center" wrapText="1"/>
      <protection locked="0"/>
    </xf>
    <xf numFmtId="0" fontId="20" fillId="0" borderId="8" xfId="0" applyFont="1" applyBorder="1" applyAlignment="1" applyProtection="1">
      <alignment horizontal="center" vertical="center" wrapText="1"/>
      <protection locked="0"/>
    </xf>
    <xf numFmtId="14" fontId="19" fillId="0" borderId="8" xfId="0" applyNumberFormat="1" applyFont="1" applyBorder="1" applyAlignment="1" applyProtection="1">
      <alignment horizontal="center" vertical="center" wrapText="1"/>
      <protection hidden="1"/>
    </xf>
    <xf numFmtId="0" fontId="21" fillId="0" borderId="8" xfId="0" applyFont="1" applyBorder="1" applyAlignment="1" applyProtection="1">
      <alignment vertical="center" wrapText="1"/>
      <protection hidden="1"/>
    </xf>
    <xf numFmtId="0" fontId="19" fillId="0" borderId="8" xfId="0" applyFont="1" applyBorder="1" applyAlignment="1" applyProtection="1">
      <alignment horizontal="left" vertical="center" wrapText="1"/>
      <protection locked="0"/>
    </xf>
    <xf numFmtId="0" fontId="19" fillId="3" borderId="8" xfId="0" applyFont="1" applyFill="1" applyBorder="1" applyAlignment="1">
      <alignment horizontal="justify" vertical="center" wrapText="1"/>
    </xf>
    <xf numFmtId="0" fontId="19" fillId="0" borderId="8" xfId="0" applyFont="1" applyBorder="1" applyAlignment="1" applyProtection="1">
      <alignment horizontal="center" vertical="center"/>
      <protection hidden="1"/>
    </xf>
    <xf numFmtId="0" fontId="19" fillId="0" borderId="8" xfId="0" applyFont="1" applyBorder="1" applyAlignment="1" applyProtection="1">
      <alignment horizontal="left" vertical="center" wrapText="1"/>
      <protection hidden="1"/>
    </xf>
    <xf numFmtId="0" fontId="19" fillId="0" borderId="8"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7" fillId="8" borderId="23"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7" fillId="8" borderId="22" xfId="0" applyFont="1" applyFill="1" applyBorder="1" applyAlignment="1">
      <alignment horizontal="center" vertical="center" wrapText="1"/>
    </xf>
    <xf numFmtId="0" fontId="1" fillId="0" borderId="0" xfId="0" applyFont="1" applyProtection="1">
      <protection hidden="1"/>
    </xf>
    <xf numFmtId="0" fontId="0" fillId="0" borderId="0" xfId="0" applyAlignment="1" applyProtection="1">
      <alignment horizontal="justify" vertical="center" wrapText="1"/>
      <protection hidden="1"/>
    </xf>
    <xf numFmtId="14" fontId="0" fillId="0" borderId="0" xfId="0" applyNumberFormat="1" applyProtection="1">
      <protection hidden="1"/>
    </xf>
  </cellXfs>
  <cellStyles count="2">
    <cellStyle name="Hipervínculo" xfId="1" builtinId="8"/>
    <cellStyle name="Normal" xfId="0" builtinId="0"/>
  </cellStyles>
  <dxfs count="40">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type="path" left="0.5" right="0.5" top="0.5" bottom="0.5">
          <stop position="0">
            <color theme="0"/>
          </stop>
          <stop position="1">
            <color theme="4"/>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1</xdr:row>
      <xdr:rowOff>95250</xdr:rowOff>
    </xdr:from>
    <xdr:to>
      <xdr:col>0</xdr:col>
      <xdr:colOff>1019175</xdr:colOff>
      <xdr:row>5</xdr:row>
      <xdr:rowOff>190500</xdr:rowOff>
    </xdr:to>
    <xdr:pic>
      <xdr:nvPicPr>
        <xdr:cNvPr id="2" name="Imagen 3">
          <a:extLst>
            <a:ext uri="{FF2B5EF4-FFF2-40B4-BE49-F238E27FC236}">
              <a16:creationId xmlns:a16="http://schemas.microsoft.com/office/drawing/2014/main" id="{E85C8770-617E-41FB-B08C-707C0FCA27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295275"/>
          <a:ext cx="8382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12EE25-BC8C-44BC-8619-B7DAF252303B}">
  <dimension ref="A1:U31"/>
  <sheetViews>
    <sheetView tabSelected="1" workbookViewId="0">
      <selection activeCell="A12" sqref="A12"/>
    </sheetView>
  </sheetViews>
  <sheetFormatPr baseColWidth="10" defaultColWidth="11.42578125" defaultRowHeight="15" x14ac:dyDescent="0.25"/>
  <cols>
    <col min="1" max="1" width="89.5703125" style="86" customWidth="1"/>
    <col min="2" max="2" width="53.140625" style="4" customWidth="1"/>
    <col min="3" max="3" width="31.7109375" style="4" customWidth="1"/>
    <col min="4" max="4" width="31.28515625" style="4" customWidth="1"/>
    <col min="5" max="5" width="15.7109375" style="87" customWidth="1"/>
    <col min="6" max="6" width="14.140625" style="4" customWidth="1"/>
    <col min="7" max="7" width="13.85546875" style="4" customWidth="1"/>
    <col min="8" max="8" width="11.7109375" style="4" customWidth="1"/>
    <col min="9" max="9" width="37" style="4" bestFit="1" customWidth="1"/>
    <col min="10" max="11" width="16.42578125" style="4" bestFit="1" customWidth="1"/>
    <col min="12" max="12" width="14" style="4" customWidth="1"/>
    <col min="13" max="13" width="34.5703125" style="4" customWidth="1"/>
    <col min="14" max="14" width="14.28515625" style="4" customWidth="1"/>
    <col min="15" max="20" width="11.42578125" style="4"/>
    <col min="21" max="21" width="150.42578125" style="85" hidden="1" customWidth="1"/>
    <col min="22" max="16384" width="11.42578125" style="4"/>
  </cols>
  <sheetData>
    <row r="1" spans="1:21" ht="15.75" thickBot="1" x14ac:dyDescent="0.3">
      <c r="A1" s="1"/>
      <c r="B1" s="1"/>
      <c r="C1" s="1"/>
      <c r="D1" s="1"/>
      <c r="E1" s="2"/>
      <c r="F1" s="1"/>
      <c r="G1" s="1"/>
      <c r="H1" s="1"/>
      <c r="I1" s="1"/>
      <c r="J1" s="1"/>
      <c r="K1" s="3" t="s">
        <v>0</v>
      </c>
      <c r="L1" s="1"/>
      <c r="M1" s="1"/>
      <c r="U1" s="4"/>
    </row>
    <row r="2" spans="1:21" ht="15.75" x14ac:dyDescent="0.25">
      <c r="A2" s="5"/>
      <c r="B2" s="6" t="s">
        <v>1</v>
      </c>
      <c r="C2" s="7"/>
      <c r="D2" s="7"/>
      <c r="E2" s="7"/>
      <c r="F2" s="7"/>
      <c r="G2" s="7"/>
      <c r="H2" s="7"/>
      <c r="I2" s="8"/>
      <c r="J2"/>
      <c r="K2" s="9">
        <f ca="1">TODAY()</f>
        <v>44089</v>
      </c>
      <c r="L2"/>
      <c r="M2" s="1"/>
      <c r="U2" s="4"/>
    </row>
    <row r="3" spans="1:21" ht="15.75" x14ac:dyDescent="0.25">
      <c r="A3" s="10"/>
      <c r="B3" s="11" t="s">
        <v>2</v>
      </c>
      <c r="C3" s="12"/>
      <c r="D3" s="12"/>
      <c r="E3" s="12"/>
      <c r="F3" s="12"/>
      <c r="G3" s="12"/>
      <c r="H3" s="12"/>
      <c r="I3" s="13"/>
      <c r="J3"/>
      <c r="K3"/>
      <c r="L3"/>
      <c r="M3" s="14" t="s">
        <v>3</v>
      </c>
      <c r="N3" s="15">
        <f>COUNTA(A20:A26,A28:A31)</f>
        <v>11</v>
      </c>
      <c r="U3" s="4"/>
    </row>
    <row r="4" spans="1:21" ht="15.75" x14ac:dyDescent="0.25">
      <c r="A4" s="10"/>
      <c r="B4" s="16" t="s">
        <v>4</v>
      </c>
      <c r="C4" s="12"/>
      <c r="D4" s="12"/>
      <c r="E4" s="12"/>
      <c r="F4" s="12"/>
      <c r="G4" s="17"/>
      <c r="H4" s="17"/>
      <c r="I4" s="18"/>
      <c r="J4"/>
      <c r="K4"/>
      <c r="L4"/>
      <c r="M4" s="14" t="s">
        <v>5</v>
      </c>
      <c r="N4" s="15">
        <f>COUNTA(D20:D26,D28:D31)</f>
        <v>11</v>
      </c>
      <c r="U4" s="4"/>
    </row>
    <row r="5" spans="1:21" ht="15.75" x14ac:dyDescent="0.25">
      <c r="A5" s="10"/>
      <c r="B5" s="19" t="s">
        <v>6</v>
      </c>
      <c r="C5" s="20"/>
      <c r="D5" s="21"/>
      <c r="E5" s="22" t="s">
        <v>7</v>
      </c>
      <c r="F5" s="23"/>
      <c r="G5" s="24" t="s">
        <v>8</v>
      </c>
      <c r="H5" s="20"/>
      <c r="I5" s="25"/>
      <c r="J5"/>
      <c r="K5"/>
      <c r="L5"/>
      <c r="M5" s="26"/>
      <c r="U5" s="4"/>
    </row>
    <row r="6" spans="1:21" ht="16.5" thickBot="1" x14ac:dyDescent="0.3">
      <c r="A6" s="27"/>
      <c r="B6" s="28" t="s">
        <v>9</v>
      </c>
      <c r="C6" s="29"/>
      <c r="D6" s="30"/>
      <c r="E6" s="31" t="s">
        <v>10</v>
      </c>
      <c r="F6" s="32"/>
      <c r="G6" s="33">
        <v>2</v>
      </c>
      <c r="H6" s="34"/>
      <c r="I6" s="35"/>
      <c r="J6"/>
      <c r="K6"/>
      <c r="L6"/>
      <c r="M6" s="26"/>
      <c r="U6" s="4"/>
    </row>
    <row r="7" spans="1:21" x14ac:dyDescent="0.25">
      <c r="A7" s="1"/>
      <c r="B7" s="1"/>
      <c r="C7" s="1"/>
      <c r="D7" s="1"/>
      <c r="E7" s="2"/>
      <c r="F7" s="1"/>
      <c r="G7" s="1"/>
      <c r="H7" s="1"/>
      <c r="I7" s="1"/>
      <c r="J7" s="1"/>
      <c r="K7" s="1"/>
      <c r="L7" s="1"/>
      <c r="M7" s="26"/>
      <c r="U7" s="4"/>
    </row>
    <row r="8" spans="1:21" x14ac:dyDescent="0.25">
      <c r="A8" s="4"/>
      <c r="E8" s="4"/>
      <c r="I8" s="1"/>
      <c r="K8" s="36"/>
      <c r="L8" s="36"/>
      <c r="M8" s="37" t="s">
        <v>11</v>
      </c>
      <c r="N8" s="38">
        <f>COUNTIFS(J19:J31,"si")</f>
        <v>11</v>
      </c>
      <c r="U8" s="4"/>
    </row>
    <row r="9" spans="1:21" x14ac:dyDescent="0.25">
      <c r="A9" s="39" t="s">
        <v>12</v>
      </c>
      <c r="B9" s="40">
        <v>43670</v>
      </c>
      <c r="C9" s="40"/>
      <c r="D9" s="40"/>
      <c r="E9" s="40"/>
      <c r="F9" s="40"/>
      <c r="G9" s="40"/>
      <c r="H9" s="40"/>
      <c r="I9" s="1"/>
      <c r="K9" s="36"/>
      <c r="L9" s="36"/>
      <c r="M9" s="37" t="s">
        <v>13</v>
      </c>
      <c r="N9" s="41">
        <f>COUNTIFS(J18:J33,"sin vencer")</f>
        <v>0</v>
      </c>
      <c r="U9" s="4"/>
    </row>
    <row r="10" spans="1:21" x14ac:dyDescent="0.25">
      <c r="A10" s="39" t="s">
        <v>14</v>
      </c>
      <c r="B10" s="42" t="s">
        <v>15</v>
      </c>
      <c r="C10" s="42"/>
      <c r="D10" s="42"/>
      <c r="E10" s="42"/>
      <c r="F10" s="42"/>
      <c r="G10" s="42"/>
      <c r="H10" s="42"/>
      <c r="I10" s="1"/>
      <c r="K10" s="36"/>
      <c r="L10" s="36"/>
      <c r="M10" s="37" t="s">
        <v>16</v>
      </c>
      <c r="N10" s="38">
        <f>COUNTIFS(J19:J31,"parcial")</f>
        <v>0</v>
      </c>
      <c r="U10" s="4"/>
    </row>
    <row r="11" spans="1:21" x14ac:dyDescent="0.25">
      <c r="A11" s="39" t="s">
        <v>17</v>
      </c>
      <c r="B11" s="42" t="s">
        <v>18</v>
      </c>
      <c r="C11" s="42"/>
      <c r="D11" s="42"/>
      <c r="E11" s="42"/>
      <c r="F11" s="42"/>
      <c r="G11" s="42"/>
      <c r="H11" s="42"/>
      <c r="I11" s="1"/>
      <c r="K11" s="36"/>
      <c r="L11" s="36"/>
      <c r="M11" s="37" t="s">
        <v>19</v>
      </c>
      <c r="N11" s="38">
        <f>COUNTIFS(J19:J31,"no")</f>
        <v>0</v>
      </c>
      <c r="U11" s="4"/>
    </row>
    <row r="12" spans="1:21" x14ac:dyDescent="0.25">
      <c r="A12" s="39" t="s">
        <v>20</v>
      </c>
      <c r="B12" s="42" t="s">
        <v>21</v>
      </c>
      <c r="C12" s="42"/>
      <c r="D12" s="42"/>
      <c r="E12" s="42"/>
      <c r="F12" s="42"/>
      <c r="G12" s="42"/>
      <c r="H12" s="42"/>
      <c r="I12" s="1"/>
      <c r="K12" s="36"/>
      <c r="L12" s="36"/>
      <c r="M12" s="37" t="s">
        <v>22</v>
      </c>
      <c r="N12" s="38">
        <f>COUNTIFS(J19:J31,"n/a")</f>
        <v>0</v>
      </c>
      <c r="U12" s="4"/>
    </row>
    <row r="13" spans="1:21" x14ac:dyDescent="0.25">
      <c r="A13" s="39" t="s">
        <v>23</v>
      </c>
      <c r="B13" s="42" t="s">
        <v>24</v>
      </c>
      <c r="C13" s="42"/>
      <c r="D13" s="43"/>
      <c r="E13" s="43"/>
      <c r="F13" s="43"/>
      <c r="G13" s="43"/>
      <c r="H13" s="43"/>
      <c r="I13" s="1"/>
      <c r="J13" s="44"/>
      <c r="K13" s="44"/>
      <c r="L13" s="44"/>
      <c r="M13" s="44"/>
      <c r="U13" s="4"/>
    </row>
    <row r="14" spans="1:21" x14ac:dyDescent="0.25">
      <c r="A14" s="45" t="s">
        <v>25</v>
      </c>
      <c r="B14" s="46">
        <v>43703</v>
      </c>
      <c r="C14" s="47" t="s">
        <v>26</v>
      </c>
      <c r="D14" s="47"/>
      <c r="E14" s="48">
        <v>43866</v>
      </c>
      <c r="F14" s="48"/>
      <c r="G14" s="48"/>
      <c r="H14" s="49"/>
      <c r="I14" s="50"/>
      <c r="J14" s="50"/>
      <c r="K14" s="50"/>
      <c r="L14" s="50"/>
      <c r="M14" s="50"/>
      <c r="U14" s="4"/>
    </row>
    <row r="15" spans="1:21" x14ac:dyDescent="0.25">
      <c r="A15" s="51" t="s">
        <v>27</v>
      </c>
      <c r="B15" s="52"/>
      <c r="C15" s="53"/>
      <c r="D15" s="53"/>
      <c r="E15" s="53"/>
      <c r="F15" s="53"/>
      <c r="G15" s="54"/>
      <c r="H15" s="54"/>
      <c r="I15" s="50"/>
      <c r="J15" s="50"/>
      <c r="K15" s="50"/>
      <c r="L15" s="50"/>
      <c r="M15" s="50"/>
      <c r="U15" s="4"/>
    </row>
    <row r="16" spans="1:21" s="59" customFormat="1" ht="12" x14ac:dyDescent="0.2">
      <c r="A16" s="55"/>
      <c r="B16" s="55"/>
      <c r="C16" s="56" t="s">
        <v>28</v>
      </c>
      <c r="D16" s="56"/>
      <c r="E16" s="56"/>
      <c r="F16" s="56"/>
      <c r="G16" s="56"/>
      <c r="H16" s="56"/>
      <c r="I16" s="56"/>
      <c r="J16" s="57" t="s">
        <v>29</v>
      </c>
      <c r="K16" s="57"/>
      <c r="L16" s="57"/>
      <c r="M16" s="57"/>
      <c r="N16" s="58"/>
      <c r="O16" s="58"/>
    </row>
    <row r="17" spans="1:21" s="62" customFormat="1" ht="12" x14ac:dyDescent="0.2">
      <c r="A17" s="57" t="s">
        <v>30</v>
      </c>
      <c r="B17" s="57" t="s">
        <v>31</v>
      </c>
      <c r="C17" s="56" t="s">
        <v>32</v>
      </c>
      <c r="D17" s="56" t="s">
        <v>33</v>
      </c>
      <c r="E17" s="60" t="s">
        <v>34</v>
      </c>
      <c r="F17" s="56" t="s">
        <v>35</v>
      </c>
      <c r="G17" s="56" t="s">
        <v>36</v>
      </c>
      <c r="H17" s="56"/>
      <c r="I17" s="61" t="s">
        <v>37</v>
      </c>
      <c r="J17" s="57" t="s">
        <v>38</v>
      </c>
      <c r="K17" s="57" t="s">
        <v>39</v>
      </c>
      <c r="L17" s="57" t="s">
        <v>40</v>
      </c>
      <c r="M17" s="57" t="s">
        <v>41</v>
      </c>
      <c r="N17" s="58"/>
      <c r="O17" s="58"/>
    </row>
    <row r="18" spans="1:21" s="62" customFormat="1" ht="30" x14ac:dyDescent="0.25">
      <c r="A18" s="57"/>
      <c r="B18" s="57"/>
      <c r="C18" s="56"/>
      <c r="D18" s="56"/>
      <c r="E18" s="60"/>
      <c r="F18" s="56"/>
      <c r="G18" s="63" t="s">
        <v>42</v>
      </c>
      <c r="H18" s="63" t="s">
        <v>43</v>
      </c>
      <c r="I18" s="61"/>
      <c r="J18" s="57"/>
      <c r="K18" s="57"/>
      <c r="L18" s="57"/>
      <c r="M18" s="57"/>
      <c r="N18" s="58"/>
      <c r="O18" s="64" t="s">
        <v>44</v>
      </c>
      <c r="P18" s="64" t="s">
        <v>45</v>
      </c>
    </row>
    <row r="19" spans="1:21" s="67" customFormat="1" ht="15.75" x14ac:dyDescent="0.25">
      <c r="A19" s="65" t="s">
        <v>46</v>
      </c>
      <c r="B19" s="65"/>
      <c r="C19" s="65"/>
      <c r="D19" s="65"/>
      <c r="E19" s="65"/>
      <c r="F19" s="65"/>
      <c r="G19" s="65"/>
      <c r="H19" s="65"/>
      <c r="I19" s="65"/>
      <c r="J19" s="65"/>
      <c r="K19" s="65"/>
      <c r="L19" s="65"/>
      <c r="M19" s="66"/>
      <c r="O19" s="68">
        <f ca="1">IF(OR(J19="si",F19&gt;$K$2),0,$K$2-F19)</f>
        <v>44089</v>
      </c>
      <c r="P19" s="68">
        <f ca="1">IF(O19&lt;=0,0,1)</f>
        <v>1</v>
      </c>
    </row>
    <row r="20" spans="1:21" s="67" customFormat="1" ht="153" x14ac:dyDescent="0.2">
      <c r="A20" s="69" t="s">
        <v>47</v>
      </c>
      <c r="B20" s="70" t="s">
        <v>48</v>
      </c>
      <c r="C20" s="70" t="s">
        <v>49</v>
      </c>
      <c r="D20" s="71" t="s">
        <v>50</v>
      </c>
      <c r="E20" s="72">
        <v>43693</v>
      </c>
      <c r="F20" s="72" t="s">
        <v>51</v>
      </c>
      <c r="G20" s="72" t="s">
        <v>52</v>
      </c>
      <c r="H20" s="72" t="s">
        <v>53</v>
      </c>
      <c r="I20" s="71" t="s">
        <v>54</v>
      </c>
      <c r="J20" s="73" t="s">
        <v>11</v>
      </c>
      <c r="K20" s="74" t="s">
        <v>55</v>
      </c>
      <c r="L20" s="74" t="s">
        <v>56</v>
      </c>
      <c r="M20" s="75" t="s">
        <v>57</v>
      </c>
      <c r="O20" s="68">
        <f ca="1">IF(OR(J20="si",F20&gt;$K$2),0,$K$2-F20)</f>
        <v>0</v>
      </c>
      <c r="P20" s="68">
        <f ca="1">IF(O20&lt;=0,0,1)</f>
        <v>0</v>
      </c>
    </row>
    <row r="21" spans="1:21" s="67" customFormat="1" ht="185.25" x14ac:dyDescent="0.2">
      <c r="A21" s="69" t="s">
        <v>58</v>
      </c>
      <c r="B21" s="69" t="s">
        <v>59</v>
      </c>
      <c r="C21" s="71" t="s">
        <v>60</v>
      </c>
      <c r="D21" s="76" t="s">
        <v>61</v>
      </c>
      <c r="E21" s="72">
        <v>43693</v>
      </c>
      <c r="F21" s="72" t="s">
        <v>51</v>
      </c>
      <c r="G21" s="72" t="s">
        <v>52</v>
      </c>
      <c r="H21" s="72" t="s">
        <v>53</v>
      </c>
      <c r="I21" s="71" t="s">
        <v>62</v>
      </c>
      <c r="J21" s="73" t="s">
        <v>11</v>
      </c>
      <c r="K21" s="74" t="s">
        <v>63</v>
      </c>
      <c r="L21" s="74" t="s">
        <v>56</v>
      </c>
      <c r="M21" s="70" t="s">
        <v>64</v>
      </c>
      <c r="O21" s="68">
        <f t="shared" ref="O21" ca="1" si="0">IF(OR(J21="si",F21&gt;$K$2),0,$K$2-F21)</f>
        <v>0</v>
      </c>
      <c r="P21" s="68">
        <f t="shared" ref="P21" ca="1" si="1">IF(O21&lt;=0,0,1)</f>
        <v>0</v>
      </c>
    </row>
    <row r="22" spans="1:21" s="62" customFormat="1" ht="228" x14ac:dyDescent="0.2">
      <c r="A22" s="77" t="s">
        <v>65</v>
      </c>
      <c r="B22" s="69" t="s">
        <v>66</v>
      </c>
      <c r="C22" s="70" t="s">
        <v>67</v>
      </c>
      <c r="D22" s="70" t="s">
        <v>68</v>
      </c>
      <c r="E22" s="72">
        <v>43693</v>
      </c>
      <c r="F22" s="72" t="s">
        <v>51</v>
      </c>
      <c r="G22" s="78" t="s">
        <v>52</v>
      </c>
      <c r="H22" s="78" t="s">
        <v>53</v>
      </c>
      <c r="I22" s="70" t="s">
        <v>69</v>
      </c>
      <c r="J22" s="73" t="s">
        <v>11</v>
      </c>
      <c r="K22" s="74" t="s">
        <v>70</v>
      </c>
      <c r="L22" s="74" t="s">
        <v>56</v>
      </c>
      <c r="M22" s="70" t="s">
        <v>71</v>
      </c>
    </row>
    <row r="23" spans="1:21" ht="327.75" x14ac:dyDescent="0.25">
      <c r="A23" s="69" t="s">
        <v>72</v>
      </c>
      <c r="B23" s="69" t="s">
        <v>73</v>
      </c>
      <c r="C23" s="79" t="s">
        <v>74</v>
      </c>
      <c r="D23" s="79" t="s">
        <v>75</v>
      </c>
      <c r="E23" s="72">
        <v>43693</v>
      </c>
      <c r="F23" s="72" t="s">
        <v>51</v>
      </c>
      <c r="G23" s="80" t="s">
        <v>52</v>
      </c>
      <c r="H23" s="80" t="s">
        <v>53</v>
      </c>
      <c r="I23" s="79" t="s">
        <v>76</v>
      </c>
      <c r="J23" s="73" t="s">
        <v>11</v>
      </c>
      <c r="K23" s="74" t="s">
        <v>77</v>
      </c>
      <c r="L23" s="74" t="s">
        <v>56</v>
      </c>
      <c r="M23" s="80" t="s">
        <v>78</v>
      </c>
      <c r="U23" s="4"/>
    </row>
    <row r="24" spans="1:21" ht="142.5" x14ac:dyDescent="0.25">
      <c r="A24" s="77" t="s">
        <v>79</v>
      </c>
      <c r="B24" s="69" t="s">
        <v>80</v>
      </c>
      <c r="C24" s="79" t="s">
        <v>81</v>
      </c>
      <c r="D24" s="79" t="s">
        <v>82</v>
      </c>
      <c r="E24" s="72">
        <v>43693</v>
      </c>
      <c r="F24" s="72" t="s">
        <v>51</v>
      </c>
      <c r="G24" s="70" t="s">
        <v>52</v>
      </c>
      <c r="H24" s="70" t="s">
        <v>53</v>
      </c>
      <c r="I24" s="70" t="s">
        <v>83</v>
      </c>
      <c r="J24" s="73" t="s">
        <v>11</v>
      </c>
      <c r="K24" s="74" t="s">
        <v>77</v>
      </c>
      <c r="L24" s="74" t="s">
        <v>56</v>
      </c>
      <c r="M24" s="70" t="s">
        <v>84</v>
      </c>
      <c r="U24" s="4"/>
    </row>
    <row r="25" spans="1:21" ht="99.75" x14ac:dyDescent="0.25">
      <c r="A25" s="69" t="s">
        <v>85</v>
      </c>
      <c r="B25" s="69" t="s">
        <v>86</v>
      </c>
      <c r="C25" s="79" t="s">
        <v>87</v>
      </c>
      <c r="D25" s="79" t="s">
        <v>88</v>
      </c>
      <c r="E25" s="72">
        <v>43693</v>
      </c>
      <c r="F25" s="74" t="s">
        <v>51</v>
      </c>
      <c r="G25" s="70" t="s">
        <v>52</v>
      </c>
      <c r="H25" s="70" t="s">
        <v>53</v>
      </c>
      <c r="I25" s="70" t="s">
        <v>89</v>
      </c>
      <c r="J25" s="73" t="s">
        <v>11</v>
      </c>
      <c r="K25" s="74" t="s">
        <v>90</v>
      </c>
      <c r="L25" s="74" t="s">
        <v>56</v>
      </c>
      <c r="M25" s="70" t="s">
        <v>91</v>
      </c>
      <c r="U25" s="4"/>
    </row>
    <row r="26" spans="1:21" ht="85.5" x14ac:dyDescent="0.25">
      <c r="A26" s="69" t="s">
        <v>92</v>
      </c>
      <c r="B26" s="69" t="s">
        <v>93</v>
      </c>
      <c r="C26" s="69" t="s">
        <v>94</v>
      </c>
      <c r="D26" s="79" t="s">
        <v>95</v>
      </c>
      <c r="E26" s="72">
        <v>43693</v>
      </c>
      <c r="F26" s="74" t="s">
        <v>96</v>
      </c>
      <c r="G26" s="70" t="s">
        <v>52</v>
      </c>
      <c r="H26" s="70" t="s">
        <v>53</v>
      </c>
      <c r="I26" s="70" t="s">
        <v>97</v>
      </c>
      <c r="J26" s="73" t="s">
        <v>11</v>
      </c>
      <c r="K26" s="74" t="s">
        <v>90</v>
      </c>
      <c r="L26" s="74" t="s">
        <v>56</v>
      </c>
      <c r="M26" s="70" t="s">
        <v>98</v>
      </c>
      <c r="N26" s="81" t="s">
        <v>99</v>
      </c>
      <c r="U26" s="4"/>
    </row>
    <row r="27" spans="1:21" ht="15.75" x14ac:dyDescent="0.25">
      <c r="A27" s="82" t="s">
        <v>100</v>
      </c>
      <c r="B27" s="83"/>
      <c r="C27" s="83"/>
      <c r="D27" s="83"/>
      <c r="E27" s="83"/>
      <c r="F27" s="83"/>
      <c r="G27" s="83"/>
      <c r="H27" s="83"/>
      <c r="I27" s="83"/>
      <c r="J27" s="83"/>
      <c r="K27" s="83"/>
      <c r="L27" s="83"/>
      <c r="M27" s="84"/>
    </row>
    <row r="28" spans="1:21" ht="114" x14ac:dyDescent="0.25">
      <c r="A28" s="69" t="s">
        <v>101</v>
      </c>
      <c r="B28" s="69" t="s">
        <v>102</v>
      </c>
      <c r="C28" s="70" t="s">
        <v>103</v>
      </c>
      <c r="D28" s="70" t="s">
        <v>104</v>
      </c>
      <c r="E28" s="72">
        <v>43693</v>
      </c>
      <c r="F28" s="72" t="s">
        <v>51</v>
      </c>
      <c r="G28" s="70" t="s">
        <v>52</v>
      </c>
      <c r="H28" s="70" t="s">
        <v>53</v>
      </c>
      <c r="I28" s="70" t="s">
        <v>105</v>
      </c>
      <c r="J28" s="73" t="s">
        <v>11</v>
      </c>
      <c r="K28" s="74" t="s">
        <v>106</v>
      </c>
      <c r="L28" s="74" t="s">
        <v>56</v>
      </c>
      <c r="M28" s="70" t="s">
        <v>107</v>
      </c>
    </row>
    <row r="29" spans="1:21" ht="128.25" x14ac:dyDescent="0.25">
      <c r="A29" s="69" t="s">
        <v>108</v>
      </c>
      <c r="B29" s="69" t="s">
        <v>109</v>
      </c>
      <c r="C29" s="70" t="s">
        <v>67</v>
      </c>
      <c r="D29" s="70" t="s">
        <v>110</v>
      </c>
      <c r="E29" s="72">
        <v>43693</v>
      </c>
      <c r="F29" s="72" t="s">
        <v>51</v>
      </c>
      <c r="G29" s="70" t="s">
        <v>52</v>
      </c>
      <c r="H29" s="70" t="s">
        <v>53</v>
      </c>
      <c r="I29" s="70" t="s">
        <v>111</v>
      </c>
      <c r="J29" s="73" t="s">
        <v>11</v>
      </c>
      <c r="K29" s="74" t="s">
        <v>106</v>
      </c>
      <c r="L29" s="74" t="s">
        <v>56</v>
      </c>
      <c r="M29" s="70" t="s">
        <v>112</v>
      </c>
    </row>
    <row r="30" spans="1:21" ht="114" x14ac:dyDescent="0.25">
      <c r="A30" s="69" t="s">
        <v>113</v>
      </c>
      <c r="B30" s="69" t="s">
        <v>114</v>
      </c>
      <c r="C30" s="70" t="s">
        <v>115</v>
      </c>
      <c r="D30" s="70" t="s">
        <v>116</v>
      </c>
      <c r="E30" s="72">
        <v>43693</v>
      </c>
      <c r="F30" s="72" t="s">
        <v>51</v>
      </c>
      <c r="G30" s="70" t="s">
        <v>52</v>
      </c>
      <c r="H30" s="70" t="s">
        <v>53</v>
      </c>
      <c r="I30" s="70" t="s">
        <v>117</v>
      </c>
      <c r="J30" s="73" t="s">
        <v>11</v>
      </c>
      <c r="K30" s="74" t="s">
        <v>106</v>
      </c>
      <c r="L30" s="80" t="s">
        <v>56</v>
      </c>
      <c r="M30" s="70" t="s">
        <v>118</v>
      </c>
    </row>
    <row r="31" spans="1:21" ht="199.5" x14ac:dyDescent="0.25">
      <c r="A31" s="69" t="s">
        <v>119</v>
      </c>
      <c r="B31" s="69" t="s">
        <v>120</v>
      </c>
      <c r="C31" s="70" t="s">
        <v>121</v>
      </c>
      <c r="D31" s="70" t="s">
        <v>122</v>
      </c>
      <c r="E31" s="72">
        <v>43693</v>
      </c>
      <c r="F31" s="72" t="s">
        <v>51</v>
      </c>
      <c r="G31" s="70" t="s">
        <v>123</v>
      </c>
      <c r="H31" s="70" t="s">
        <v>124</v>
      </c>
      <c r="I31" s="70" t="s">
        <v>125</v>
      </c>
      <c r="J31" s="73" t="s">
        <v>11</v>
      </c>
      <c r="K31" s="74" t="s">
        <v>106</v>
      </c>
      <c r="L31" s="80" t="s">
        <v>56</v>
      </c>
      <c r="M31" s="70" t="s">
        <v>126</v>
      </c>
    </row>
  </sheetData>
  <protectedRanges>
    <protectedRange password="EE88" sqref="C20:H20 E22:E26 F22:F24 A21:H21" name="Rango5_4" securityDescriptor="O:WDG:WDD:(A;;CC;;;WD)"/>
    <protectedRange password="EE88" sqref="I20:I21" name="Rango5_3_3" securityDescriptor="O:WDG:WDD:(A;;CC;;;WD)"/>
    <protectedRange password="EE88" sqref="E28:F31" name="Rango5_5" securityDescriptor="O:WDG:WDD:(A;;CC;;;WD)"/>
  </protectedRanges>
  <mergeCells count="32">
    <mergeCell ref="A19:M19"/>
    <mergeCell ref="A27:M27"/>
    <mergeCell ref="G17:H17"/>
    <mergeCell ref="I17:I18"/>
    <mergeCell ref="J17:J18"/>
    <mergeCell ref="K17:K18"/>
    <mergeCell ref="L17:L18"/>
    <mergeCell ref="M17:M18"/>
    <mergeCell ref="A17:A18"/>
    <mergeCell ref="B17:B18"/>
    <mergeCell ref="C17:C18"/>
    <mergeCell ref="D17:D18"/>
    <mergeCell ref="E17:E18"/>
    <mergeCell ref="F17:F18"/>
    <mergeCell ref="B12:H12"/>
    <mergeCell ref="B13:H13"/>
    <mergeCell ref="C14:D14"/>
    <mergeCell ref="A16:B16"/>
    <mergeCell ref="C16:I16"/>
    <mergeCell ref="J16:M16"/>
    <mergeCell ref="B6:D6"/>
    <mergeCell ref="E6:F6"/>
    <mergeCell ref="G6:I6"/>
    <mergeCell ref="B9:H9"/>
    <mergeCell ref="B10:H10"/>
    <mergeCell ref="B11:H11"/>
    <mergeCell ref="B2:I2"/>
    <mergeCell ref="C3:I3"/>
    <mergeCell ref="C4:I4"/>
    <mergeCell ref="B5:D5"/>
    <mergeCell ref="E5:F5"/>
    <mergeCell ref="G5:I5"/>
  </mergeCells>
  <conditionalFormatting sqref="M10">
    <cfRule type="colorScale" priority="74">
      <colorScale>
        <cfvo type="min"/>
        <cfvo type="max"/>
        <color rgb="FFFF7128"/>
        <color rgb="FFFFEF9C"/>
      </colorScale>
    </cfRule>
    <cfRule type="containsText" dxfId="39" priority="75" operator="containsText" text="PARCIAL">
      <formula>NOT(ISERROR(SEARCH("PARCIAL",M10)))</formula>
    </cfRule>
  </conditionalFormatting>
  <conditionalFormatting sqref="M10">
    <cfRule type="containsText" dxfId="38" priority="76" operator="containsText" text="N/A">
      <formula>NOT(ISERROR(SEARCH("N/A",M10)))</formula>
    </cfRule>
    <cfRule type="colorScale" priority="77">
      <colorScale>
        <cfvo type="min"/>
        <cfvo type="percentile" val="50"/>
        <cfvo type="max"/>
        <color rgb="FFF8696B"/>
        <color rgb="FFFFEB84"/>
        <color rgb="FF63BE7B"/>
      </colorScale>
    </cfRule>
    <cfRule type="containsText" dxfId="37" priority="78" operator="containsText" text="no">
      <formula>NOT(ISERROR(SEARCH("no",M10)))</formula>
    </cfRule>
    <cfRule type="containsText" dxfId="36" priority="79" operator="containsText" text="si">
      <formula>NOT(ISERROR(SEARCH("si",M10)))</formula>
    </cfRule>
    <cfRule type="containsText" priority="80" operator="containsText" text="OK">
      <formula>NOT(ISERROR(SEARCH("OK",M10)))</formula>
    </cfRule>
  </conditionalFormatting>
  <conditionalFormatting sqref="M11">
    <cfRule type="colorScale" priority="67">
      <colorScale>
        <cfvo type="min"/>
        <cfvo type="max"/>
        <color rgb="FFFF7128"/>
        <color rgb="FFFFEF9C"/>
      </colorScale>
    </cfRule>
    <cfRule type="containsText" dxfId="35" priority="68" operator="containsText" text="PARCIAL">
      <formula>NOT(ISERROR(SEARCH("PARCIAL",M11)))</formula>
    </cfRule>
  </conditionalFormatting>
  <conditionalFormatting sqref="M11">
    <cfRule type="containsText" dxfId="34" priority="69" operator="containsText" text="N/A">
      <formula>NOT(ISERROR(SEARCH("N/A",M11)))</formula>
    </cfRule>
    <cfRule type="colorScale" priority="70">
      <colorScale>
        <cfvo type="min"/>
        <cfvo type="percentile" val="50"/>
        <cfvo type="max"/>
        <color rgb="FFF8696B"/>
        <color rgb="FFFFEB84"/>
        <color rgb="FF63BE7B"/>
      </colorScale>
    </cfRule>
    <cfRule type="containsText" dxfId="33" priority="71" operator="containsText" text="no">
      <formula>NOT(ISERROR(SEARCH("no",M11)))</formula>
    </cfRule>
    <cfRule type="containsText" dxfId="32" priority="72" operator="containsText" text="si">
      <formula>NOT(ISERROR(SEARCH("si",M11)))</formula>
    </cfRule>
    <cfRule type="containsText" priority="73" operator="containsText" text="OK">
      <formula>NOT(ISERROR(SEARCH("OK",M11)))</formula>
    </cfRule>
  </conditionalFormatting>
  <conditionalFormatting sqref="J13:J15 M12">
    <cfRule type="colorScale" priority="81">
      <colorScale>
        <cfvo type="min"/>
        <cfvo type="max"/>
        <color rgb="FFFF7128"/>
        <color rgb="FFFFEF9C"/>
      </colorScale>
    </cfRule>
    <cfRule type="containsText" dxfId="31" priority="82" operator="containsText" text="PARCIAL">
      <formula>NOT(ISERROR(SEARCH("PARCIAL",J12)))</formula>
    </cfRule>
  </conditionalFormatting>
  <conditionalFormatting sqref="J13:J15 M12">
    <cfRule type="containsText" dxfId="30" priority="83" operator="containsText" text="N/A">
      <formula>NOT(ISERROR(SEARCH("N/A",J12)))</formula>
    </cfRule>
    <cfRule type="colorScale" priority="84">
      <colorScale>
        <cfvo type="min"/>
        <cfvo type="percentile" val="50"/>
        <cfvo type="max"/>
        <color rgb="FFF8696B"/>
        <color rgb="FFFFEB84"/>
        <color rgb="FF63BE7B"/>
      </colorScale>
    </cfRule>
    <cfRule type="containsText" dxfId="29" priority="85" operator="containsText" text="no">
      <formula>NOT(ISERROR(SEARCH("no",J12)))</formula>
    </cfRule>
    <cfRule type="containsText" dxfId="28" priority="86" operator="containsText" text="si">
      <formula>NOT(ISERROR(SEARCH("si",J12)))</formula>
    </cfRule>
    <cfRule type="containsText" priority="87" operator="containsText" text="OK">
      <formula>NOT(ISERROR(SEARCH("OK",J12)))</formula>
    </cfRule>
  </conditionalFormatting>
  <conditionalFormatting sqref="M8">
    <cfRule type="colorScale" priority="63">
      <colorScale>
        <cfvo type="min"/>
        <cfvo type="max"/>
        <color rgb="FF00B050"/>
        <color theme="0"/>
      </colorScale>
    </cfRule>
    <cfRule type="colorScale" priority="64">
      <colorScale>
        <cfvo type="min"/>
        <cfvo type="percentile" val="50"/>
        <cfvo type="max"/>
        <color rgb="FFF8696B"/>
        <color rgb="FFFFEB84"/>
        <color rgb="FF63BE7B"/>
      </colorScale>
    </cfRule>
    <cfRule type="colorScale" priority="65">
      <colorScale>
        <cfvo type="min"/>
        <cfvo type="max"/>
        <color rgb="FF00B050"/>
        <color theme="0"/>
      </colorScale>
    </cfRule>
    <cfRule type="colorScale" priority="66">
      <colorScale>
        <cfvo type="min"/>
        <cfvo type="max"/>
        <color rgb="FF00B050"/>
        <color rgb="FFFFEF9C"/>
      </colorScale>
    </cfRule>
  </conditionalFormatting>
  <conditionalFormatting sqref="M8">
    <cfRule type="colorScale" priority="61">
      <colorScale>
        <cfvo type="min"/>
        <cfvo type="max"/>
        <color rgb="FFFF7128"/>
        <color rgb="FFFFEF9C"/>
      </colorScale>
    </cfRule>
    <cfRule type="containsText" dxfId="27" priority="62" operator="containsText" text="PARCIAL">
      <formula>NOT(ISERROR(SEARCH("PARCIAL",M8)))</formula>
    </cfRule>
  </conditionalFormatting>
  <conditionalFormatting sqref="M8">
    <cfRule type="containsText" dxfId="26" priority="56" operator="containsText" text="N/A">
      <formula>NOT(ISERROR(SEARCH("N/A",M8)))</formula>
    </cfRule>
    <cfRule type="colorScale" priority="57">
      <colorScale>
        <cfvo type="min"/>
        <cfvo type="percentile" val="50"/>
        <cfvo type="max"/>
        <color rgb="FFF8696B"/>
        <color rgb="FFFFEB84"/>
        <color rgb="FF63BE7B"/>
      </colorScale>
    </cfRule>
    <cfRule type="containsText" dxfId="25" priority="58" operator="containsText" text="no">
      <formula>NOT(ISERROR(SEARCH("no",M8)))</formula>
    </cfRule>
    <cfRule type="containsText" dxfId="24" priority="59" operator="containsText" text="si">
      <formula>NOT(ISERROR(SEARCH("si",M8)))</formula>
    </cfRule>
    <cfRule type="containsText" priority="60" operator="containsText" text="OK">
      <formula>NOT(ISERROR(SEARCH("OK",M8)))</formula>
    </cfRule>
  </conditionalFormatting>
  <conditionalFormatting sqref="M9">
    <cfRule type="containsText" dxfId="23" priority="44" operator="containsText" text="sin vencer">
      <formula>NOT(ISERROR(SEARCH("sin vencer",M9)))</formula>
    </cfRule>
    <cfRule type="colorScale" priority="52">
      <colorScale>
        <cfvo type="min"/>
        <cfvo type="max"/>
        <color rgb="FF00B050"/>
        <color theme="0"/>
      </colorScale>
    </cfRule>
    <cfRule type="colorScale" priority="53">
      <colorScale>
        <cfvo type="min"/>
        <cfvo type="percentile" val="50"/>
        <cfvo type="max"/>
        <color rgb="FFF8696B"/>
        <color rgb="FFFFEB84"/>
        <color rgb="FF63BE7B"/>
      </colorScale>
    </cfRule>
    <cfRule type="colorScale" priority="54">
      <colorScale>
        <cfvo type="min"/>
        <cfvo type="max"/>
        <color rgb="FF00B050"/>
        <color theme="0"/>
      </colorScale>
    </cfRule>
    <cfRule type="colorScale" priority="55">
      <colorScale>
        <cfvo type="min"/>
        <cfvo type="max"/>
        <color rgb="FF00B050"/>
        <color rgb="FFFFEF9C"/>
      </colorScale>
    </cfRule>
  </conditionalFormatting>
  <conditionalFormatting sqref="M9">
    <cfRule type="colorScale" priority="50">
      <colorScale>
        <cfvo type="min"/>
        <cfvo type="max"/>
        <color rgb="FFFF7128"/>
        <color rgb="FFFFEF9C"/>
      </colorScale>
    </cfRule>
    <cfRule type="containsText" dxfId="22" priority="51" operator="containsText" text="PARCIAL">
      <formula>NOT(ISERROR(SEARCH("PARCIAL",M9)))</formula>
    </cfRule>
  </conditionalFormatting>
  <conditionalFormatting sqref="M9">
    <cfRule type="containsText" dxfId="21" priority="45" operator="containsText" text="N/A">
      <formula>NOT(ISERROR(SEARCH("N/A",M9)))</formula>
    </cfRule>
    <cfRule type="colorScale" priority="46">
      <colorScale>
        <cfvo type="min"/>
        <cfvo type="percentile" val="50"/>
        <cfvo type="max"/>
        <color rgb="FFF8696B"/>
        <color rgb="FFFFEB84"/>
        <color rgb="FF63BE7B"/>
      </colorScale>
    </cfRule>
    <cfRule type="containsText" dxfId="20" priority="47" operator="containsText" text="no">
      <formula>NOT(ISERROR(SEARCH("no",M9)))</formula>
    </cfRule>
    <cfRule type="containsText" dxfId="19" priority="48" operator="containsText" text="si">
      <formula>NOT(ISERROR(SEARCH("si",M9)))</formula>
    </cfRule>
    <cfRule type="containsText" priority="49" operator="containsText" text="OK">
      <formula>NOT(ISERROR(SEARCH("OK",M9)))</formula>
    </cfRule>
  </conditionalFormatting>
  <conditionalFormatting sqref="J21">
    <cfRule type="colorScale" priority="37">
      <colorScale>
        <cfvo type="min"/>
        <cfvo type="max"/>
        <color rgb="FFFF7128"/>
        <color rgb="FFFFEF9C"/>
      </colorScale>
    </cfRule>
    <cfRule type="containsText" dxfId="18" priority="38" operator="containsText" text="PARCIAL">
      <formula>NOT(ISERROR(SEARCH("PARCIAL",J21)))</formula>
    </cfRule>
  </conditionalFormatting>
  <conditionalFormatting sqref="J21">
    <cfRule type="containsText" dxfId="17" priority="39" operator="containsText" text="N/A">
      <formula>NOT(ISERROR(SEARCH("N/A",J21)))</formula>
    </cfRule>
    <cfRule type="colorScale" priority="40">
      <colorScale>
        <cfvo type="min"/>
        <cfvo type="percentile" val="50"/>
        <cfvo type="max"/>
        <color rgb="FFF8696B"/>
        <color rgb="FFFFEB84"/>
        <color rgb="FF63BE7B"/>
      </colorScale>
    </cfRule>
    <cfRule type="containsText" dxfId="16" priority="41" operator="containsText" text="no">
      <formula>NOT(ISERROR(SEARCH("no",J21)))</formula>
    </cfRule>
    <cfRule type="containsText" dxfId="15" priority="42" operator="containsText" text="si">
      <formula>NOT(ISERROR(SEARCH("si",J21)))</formula>
    </cfRule>
    <cfRule type="containsText" priority="43" operator="containsText" text="OK">
      <formula>NOT(ISERROR(SEARCH("OK",J21)))</formula>
    </cfRule>
  </conditionalFormatting>
  <conditionalFormatting sqref="J20">
    <cfRule type="containsText" dxfId="14" priority="25" operator="containsText" text="sin vencer">
      <formula>NOT(ISERROR(SEARCH("sin vencer",J20)))</formula>
    </cfRule>
    <cfRule type="colorScale" priority="33">
      <colorScale>
        <cfvo type="min"/>
        <cfvo type="max"/>
        <color rgb="FF00B050"/>
        <color theme="0"/>
      </colorScale>
    </cfRule>
    <cfRule type="colorScale" priority="34">
      <colorScale>
        <cfvo type="min"/>
        <cfvo type="percentile" val="50"/>
        <cfvo type="max"/>
        <color rgb="FFF8696B"/>
        <color rgb="FFFFEB84"/>
        <color rgb="FF63BE7B"/>
      </colorScale>
    </cfRule>
    <cfRule type="colorScale" priority="35">
      <colorScale>
        <cfvo type="min"/>
        <cfvo type="max"/>
        <color rgb="FF00B050"/>
        <color theme="0"/>
      </colorScale>
    </cfRule>
    <cfRule type="colorScale" priority="36">
      <colorScale>
        <cfvo type="min"/>
        <cfvo type="max"/>
        <color rgb="FF00B050"/>
        <color rgb="FFFFEF9C"/>
      </colorScale>
    </cfRule>
  </conditionalFormatting>
  <conditionalFormatting sqref="J20">
    <cfRule type="colorScale" priority="31">
      <colorScale>
        <cfvo type="min"/>
        <cfvo type="max"/>
        <color rgb="FFFF7128"/>
        <color rgb="FFFFEF9C"/>
      </colorScale>
    </cfRule>
    <cfRule type="containsText" dxfId="13" priority="32" operator="containsText" text="PARCIAL">
      <formula>NOT(ISERROR(SEARCH("PARCIAL",J20)))</formula>
    </cfRule>
  </conditionalFormatting>
  <conditionalFormatting sqref="J20">
    <cfRule type="containsText" dxfId="12" priority="26" operator="containsText" text="N/A">
      <formula>NOT(ISERROR(SEARCH("N/A",J20)))</formula>
    </cfRule>
    <cfRule type="colorScale" priority="27">
      <colorScale>
        <cfvo type="min"/>
        <cfvo type="percentile" val="50"/>
        <cfvo type="max"/>
        <color rgb="FFF8696B"/>
        <color rgb="FFFFEB84"/>
        <color rgb="FF63BE7B"/>
      </colorScale>
    </cfRule>
    <cfRule type="containsText" dxfId="11" priority="28" operator="containsText" text="no">
      <formula>NOT(ISERROR(SEARCH("no",J20)))</formula>
    </cfRule>
    <cfRule type="containsText" dxfId="10" priority="29" operator="containsText" text="si">
      <formula>NOT(ISERROR(SEARCH("si",J20)))</formula>
    </cfRule>
    <cfRule type="containsText" priority="30" operator="containsText" text="OK">
      <formula>NOT(ISERROR(SEARCH("OK",J20)))</formula>
    </cfRule>
  </conditionalFormatting>
  <conditionalFormatting sqref="J22:J26">
    <cfRule type="containsText" dxfId="9" priority="13" operator="containsText" text="sin vencer">
      <formula>NOT(ISERROR(SEARCH("sin vencer",J22)))</formula>
    </cfRule>
    <cfRule type="colorScale" priority="21">
      <colorScale>
        <cfvo type="min"/>
        <cfvo type="max"/>
        <color rgb="FF00B050"/>
        <color theme="0"/>
      </colorScale>
    </cfRule>
    <cfRule type="colorScale" priority="22">
      <colorScale>
        <cfvo type="min"/>
        <cfvo type="percentile" val="50"/>
        <cfvo type="max"/>
        <color rgb="FFF8696B"/>
        <color rgb="FFFFEB84"/>
        <color rgb="FF63BE7B"/>
      </colorScale>
    </cfRule>
    <cfRule type="colorScale" priority="23">
      <colorScale>
        <cfvo type="min"/>
        <cfvo type="max"/>
        <color rgb="FF00B050"/>
        <color theme="0"/>
      </colorScale>
    </cfRule>
    <cfRule type="colorScale" priority="24">
      <colorScale>
        <cfvo type="min"/>
        <cfvo type="max"/>
        <color rgb="FF00B050"/>
        <color rgb="FFFFEF9C"/>
      </colorScale>
    </cfRule>
  </conditionalFormatting>
  <conditionalFormatting sqref="J22:J26">
    <cfRule type="colorScale" priority="19">
      <colorScale>
        <cfvo type="min"/>
        <cfvo type="max"/>
        <color rgb="FFFF7128"/>
        <color rgb="FFFFEF9C"/>
      </colorScale>
    </cfRule>
    <cfRule type="containsText" dxfId="8" priority="20" operator="containsText" text="PARCIAL">
      <formula>NOT(ISERROR(SEARCH("PARCIAL",J22)))</formula>
    </cfRule>
  </conditionalFormatting>
  <conditionalFormatting sqref="J22:J26">
    <cfRule type="containsText" dxfId="7" priority="14" operator="containsText" text="N/A">
      <formula>NOT(ISERROR(SEARCH("N/A",J22)))</formula>
    </cfRule>
    <cfRule type="colorScale" priority="15">
      <colorScale>
        <cfvo type="min"/>
        <cfvo type="percentile" val="50"/>
        <cfvo type="max"/>
        <color rgb="FFF8696B"/>
        <color rgb="FFFFEB84"/>
        <color rgb="FF63BE7B"/>
      </colorScale>
    </cfRule>
    <cfRule type="containsText" dxfId="6" priority="16" operator="containsText" text="no">
      <formula>NOT(ISERROR(SEARCH("no",J22)))</formula>
    </cfRule>
    <cfRule type="containsText" dxfId="5" priority="17" operator="containsText" text="si">
      <formula>NOT(ISERROR(SEARCH("si",J22)))</formula>
    </cfRule>
    <cfRule type="containsText" priority="18" operator="containsText" text="OK">
      <formula>NOT(ISERROR(SEARCH("OK",J22)))</formula>
    </cfRule>
  </conditionalFormatting>
  <conditionalFormatting sqref="J28:J31">
    <cfRule type="containsText" dxfId="4" priority="1" operator="containsText" text="sin vencer">
      <formula>NOT(ISERROR(SEARCH("sin vencer",J28)))</formula>
    </cfRule>
    <cfRule type="colorScale" priority="9">
      <colorScale>
        <cfvo type="min"/>
        <cfvo type="max"/>
        <color rgb="FF00B050"/>
        <color theme="0"/>
      </colorScale>
    </cfRule>
    <cfRule type="colorScale" priority="10">
      <colorScale>
        <cfvo type="min"/>
        <cfvo type="percentile" val="50"/>
        <cfvo type="max"/>
        <color rgb="FFF8696B"/>
        <color rgb="FFFFEB84"/>
        <color rgb="FF63BE7B"/>
      </colorScale>
    </cfRule>
    <cfRule type="colorScale" priority="11">
      <colorScale>
        <cfvo type="min"/>
        <cfvo type="max"/>
        <color rgb="FF00B050"/>
        <color theme="0"/>
      </colorScale>
    </cfRule>
    <cfRule type="colorScale" priority="12">
      <colorScale>
        <cfvo type="min"/>
        <cfvo type="max"/>
        <color rgb="FF00B050"/>
        <color rgb="FFFFEF9C"/>
      </colorScale>
    </cfRule>
  </conditionalFormatting>
  <conditionalFormatting sqref="J28:J31">
    <cfRule type="colorScale" priority="7">
      <colorScale>
        <cfvo type="min"/>
        <cfvo type="max"/>
        <color rgb="FFFF7128"/>
        <color rgb="FFFFEF9C"/>
      </colorScale>
    </cfRule>
    <cfRule type="containsText" dxfId="3" priority="8" operator="containsText" text="PARCIAL">
      <formula>NOT(ISERROR(SEARCH("PARCIAL",J28)))</formula>
    </cfRule>
  </conditionalFormatting>
  <conditionalFormatting sqref="J28:J31">
    <cfRule type="containsText" dxfId="2" priority="2" operator="containsText" text="N/A">
      <formula>NOT(ISERROR(SEARCH("N/A",J28)))</formula>
    </cfRule>
    <cfRule type="colorScale" priority="3">
      <colorScale>
        <cfvo type="min"/>
        <cfvo type="percentile" val="50"/>
        <cfvo type="max"/>
        <color rgb="FFF8696B"/>
        <color rgb="FFFFEB84"/>
        <color rgb="FF63BE7B"/>
      </colorScale>
    </cfRule>
    <cfRule type="containsText" dxfId="1" priority="4" operator="containsText" text="no">
      <formula>NOT(ISERROR(SEARCH("no",J28)))</formula>
    </cfRule>
    <cfRule type="containsText" dxfId="0" priority="5" operator="containsText" text="si">
      <formula>NOT(ISERROR(SEARCH("si",J28)))</formula>
    </cfRule>
    <cfRule type="containsText" priority="6" operator="containsText" text="OK">
      <formula>NOT(ISERROR(SEARCH("OK",J28)))</formula>
    </cfRule>
  </conditionalFormatting>
  <dataValidations count="1">
    <dataValidation type="list" errorStyle="warning" allowBlank="1" showInputMessage="1" showErrorMessage="1" error="VALOR LO VALIDO" promptTitle="SELECCIONE LA FUENTE" prompt="SELECCIONE LA FUETE DE LA CUAL ES OBJETO EL PLAN " sqref="WVH983044:WVH983048 SR19:SR21 ACN19:ACN21 AMJ19:AMJ21 AWF19:AWF21 BGB19:BGB21 BPX19:BPX21 BZT19:BZT21 CJP19:CJP21 CTL19:CTL21 DDH19:DDH21 DND19:DND21 DWZ19:DWZ21 EGV19:EGV21 EQR19:EQR21 FAN19:FAN21 FKJ19:FKJ21 FUF19:FUF21 GEB19:GEB21 GNX19:GNX21 GXT19:GXT21 HHP19:HHP21 HRL19:HRL21 IBH19:IBH21 ILD19:ILD21 IUZ19:IUZ21 JEV19:JEV21 JOR19:JOR21 JYN19:JYN21 KIJ19:KIJ21 KSF19:KSF21 LCB19:LCB21 LLX19:LLX21 LVT19:LVT21 MFP19:MFP21 MPL19:MPL21 MZH19:MZH21 NJD19:NJD21 NSZ19:NSZ21 OCV19:OCV21 OMR19:OMR21 OWN19:OWN21 PGJ19:PGJ21 PQF19:PQF21 QAB19:QAB21 QJX19:QJX21 QTT19:QTT21 RDP19:RDP21 RNL19:RNL21 RXH19:RXH21 SHD19:SHD21 SQZ19:SQZ21 TAV19:TAV21 TKR19:TKR21 TUN19:TUN21 UEJ19:UEJ21 UOF19:UOF21 UYB19:UYB21 VHX19:VHX21 VRT19:VRT21 WBP19:WBP21 WLL19:WLL21 WVH19:WVH21 WLL983044:WLL983048 A65540:A65544 IV65540:IV65544 SR65540:SR65544 ACN65540:ACN65544 AMJ65540:AMJ65544 AWF65540:AWF65544 BGB65540:BGB65544 BPX65540:BPX65544 BZT65540:BZT65544 CJP65540:CJP65544 CTL65540:CTL65544 DDH65540:DDH65544 DND65540:DND65544 DWZ65540:DWZ65544 EGV65540:EGV65544 EQR65540:EQR65544 FAN65540:FAN65544 FKJ65540:FKJ65544 FUF65540:FUF65544 GEB65540:GEB65544 GNX65540:GNX65544 GXT65540:GXT65544 HHP65540:HHP65544 HRL65540:HRL65544 IBH65540:IBH65544 ILD65540:ILD65544 IUZ65540:IUZ65544 JEV65540:JEV65544 JOR65540:JOR65544 JYN65540:JYN65544 KIJ65540:KIJ65544 KSF65540:KSF65544 LCB65540:LCB65544 LLX65540:LLX65544 LVT65540:LVT65544 MFP65540:MFP65544 MPL65540:MPL65544 MZH65540:MZH65544 NJD65540:NJD65544 NSZ65540:NSZ65544 OCV65540:OCV65544 OMR65540:OMR65544 OWN65540:OWN65544 PGJ65540:PGJ65544 PQF65540:PQF65544 QAB65540:QAB65544 QJX65540:QJX65544 QTT65540:QTT65544 RDP65540:RDP65544 RNL65540:RNL65544 RXH65540:RXH65544 SHD65540:SHD65544 SQZ65540:SQZ65544 TAV65540:TAV65544 TKR65540:TKR65544 TUN65540:TUN65544 UEJ65540:UEJ65544 UOF65540:UOF65544 UYB65540:UYB65544 VHX65540:VHX65544 VRT65540:VRT65544 WBP65540:WBP65544 WLL65540:WLL65544 WVH65540:WVH65544 A131076:A131080 IV131076:IV131080 SR131076:SR131080 ACN131076:ACN131080 AMJ131076:AMJ131080 AWF131076:AWF131080 BGB131076:BGB131080 BPX131076:BPX131080 BZT131076:BZT131080 CJP131076:CJP131080 CTL131076:CTL131080 DDH131076:DDH131080 DND131076:DND131080 DWZ131076:DWZ131080 EGV131076:EGV131080 EQR131076:EQR131080 FAN131076:FAN131080 FKJ131076:FKJ131080 FUF131076:FUF131080 GEB131076:GEB131080 GNX131076:GNX131080 GXT131076:GXT131080 HHP131076:HHP131080 HRL131076:HRL131080 IBH131076:IBH131080 ILD131076:ILD131080 IUZ131076:IUZ131080 JEV131076:JEV131080 JOR131076:JOR131080 JYN131076:JYN131080 KIJ131076:KIJ131080 KSF131076:KSF131080 LCB131076:LCB131080 LLX131076:LLX131080 LVT131076:LVT131080 MFP131076:MFP131080 MPL131076:MPL131080 MZH131076:MZH131080 NJD131076:NJD131080 NSZ131076:NSZ131080 OCV131076:OCV131080 OMR131076:OMR131080 OWN131076:OWN131080 PGJ131076:PGJ131080 PQF131076:PQF131080 QAB131076:QAB131080 QJX131076:QJX131080 QTT131076:QTT131080 RDP131076:RDP131080 RNL131076:RNL131080 RXH131076:RXH131080 SHD131076:SHD131080 SQZ131076:SQZ131080 TAV131076:TAV131080 TKR131076:TKR131080 TUN131076:TUN131080 UEJ131076:UEJ131080 UOF131076:UOF131080 UYB131076:UYB131080 VHX131076:VHX131080 VRT131076:VRT131080 WBP131076:WBP131080 WLL131076:WLL131080 WVH131076:WVH131080 A196612:A196616 IV196612:IV196616 SR196612:SR196616 ACN196612:ACN196616 AMJ196612:AMJ196616 AWF196612:AWF196616 BGB196612:BGB196616 BPX196612:BPX196616 BZT196612:BZT196616 CJP196612:CJP196616 CTL196612:CTL196616 DDH196612:DDH196616 DND196612:DND196616 DWZ196612:DWZ196616 EGV196612:EGV196616 EQR196612:EQR196616 FAN196612:FAN196616 FKJ196612:FKJ196616 FUF196612:FUF196616 GEB196612:GEB196616 GNX196612:GNX196616 GXT196612:GXT196616 HHP196612:HHP196616 HRL196612:HRL196616 IBH196612:IBH196616 ILD196612:ILD196616 IUZ196612:IUZ196616 JEV196612:JEV196616 JOR196612:JOR196616 JYN196612:JYN196616 KIJ196612:KIJ196616 KSF196612:KSF196616 LCB196612:LCB196616 LLX196612:LLX196616 LVT196612:LVT196616 MFP196612:MFP196616 MPL196612:MPL196616 MZH196612:MZH196616 NJD196612:NJD196616 NSZ196612:NSZ196616 OCV196612:OCV196616 OMR196612:OMR196616 OWN196612:OWN196616 PGJ196612:PGJ196616 PQF196612:PQF196616 QAB196612:QAB196616 QJX196612:QJX196616 QTT196612:QTT196616 RDP196612:RDP196616 RNL196612:RNL196616 RXH196612:RXH196616 SHD196612:SHD196616 SQZ196612:SQZ196616 TAV196612:TAV196616 TKR196612:TKR196616 TUN196612:TUN196616 UEJ196612:UEJ196616 UOF196612:UOF196616 UYB196612:UYB196616 VHX196612:VHX196616 VRT196612:VRT196616 WBP196612:WBP196616 WLL196612:WLL196616 WVH196612:WVH196616 A262148:A262152 IV262148:IV262152 SR262148:SR262152 ACN262148:ACN262152 AMJ262148:AMJ262152 AWF262148:AWF262152 BGB262148:BGB262152 BPX262148:BPX262152 BZT262148:BZT262152 CJP262148:CJP262152 CTL262148:CTL262152 DDH262148:DDH262152 DND262148:DND262152 DWZ262148:DWZ262152 EGV262148:EGV262152 EQR262148:EQR262152 FAN262148:FAN262152 FKJ262148:FKJ262152 FUF262148:FUF262152 GEB262148:GEB262152 GNX262148:GNX262152 GXT262148:GXT262152 HHP262148:HHP262152 HRL262148:HRL262152 IBH262148:IBH262152 ILD262148:ILD262152 IUZ262148:IUZ262152 JEV262148:JEV262152 JOR262148:JOR262152 JYN262148:JYN262152 KIJ262148:KIJ262152 KSF262148:KSF262152 LCB262148:LCB262152 LLX262148:LLX262152 LVT262148:LVT262152 MFP262148:MFP262152 MPL262148:MPL262152 MZH262148:MZH262152 NJD262148:NJD262152 NSZ262148:NSZ262152 OCV262148:OCV262152 OMR262148:OMR262152 OWN262148:OWN262152 PGJ262148:PGJ262152 PQF262148:PQF262152 QAB262148:QAB262152 QJX262148:QJX262152 QTT262148:QTT262152 RDP262148:RDP262152 RNL262148:RNL262152 RXH262148:RXH262152 SHD262148:SHD262152 SQZ262148:SQZ262152 TAV262148:TAV262152 TKR262148:TKR262152 TUN262148:TUN262152 UEJ262148:UEJ262152 UOF262148:UOF262152 UYB262148:UYB262152 VHX262148:VHX262152 VRT262148:VRT262152 WBP262148:WBP262152 WLL262148:WLL262152 WVH262148:WVH262152 A327684:A327688 IV327684:IV327688 SR327684:SR327688 ACN327684:ACN327688 AMJ327684:AMJ327688 AWF327684:AWF327688 BGB327684:BGB327688 BPX327684:BPX327688 BZT327684:BZT327688 CJP327684:CJP327688 CTL327684:CTL327688 DDH327684:DDH327688 DND327684:DND327688 DWZ327684:DWZ327688 EGV327684:EGV327688 EQR327684:EQR327688 FAN327684:FAN327688 FKJ327684:FKJ327688 FUF327684:FUF327688 GEB327684:GEB327688 GNX327684:GNX327688 GXT327684:GXT327688 HHP327684:HHP327688 HRL327684:HRL327688 IBH327684:IBH327688 ILD327684:ILD327688 IUZ327684:IUZ327688 JEV327684:JEV327688 JOR327684:JOR327688 JYN327684:JYN327688 KIJ327684:KIJ327688 KSF327684:KSF327688 LCB327684:LCB327688 LLX327684:LLX327688 LVT327684:LVT327688 MFP327684:MFP327688 MPL327684:MPL327688 MZH327684:MZH327688 NJD327684:NJD327688 NSZ327684:NSZ327688 OCV327684:OCV327688 OMR327684:OMR327688 OWN327684:OWN327688 PGJ327684:PGJ327688 PQF327684:PQF327688 QAB327684:QAB327688 QJX327684:QJX327688 QTT327684:QTT327688 RDP327684:RDP327688 RNL327684:RNL327688 RXH327684:RXH327688 SHD327684:SHD327688 SQZ327684:SQZ327688 TAV327684:TAV327688 TKR327684:TKR327688 TUN327684:TUN327688 UEJ327684:UEJ327688 UOF327684:UOF327688 UYB327684:UYB327688 VHX327684:VHX327688 VRT327684:VRT327688 WBP327684:WBP327688 WLL327684:WLL327688 WVH327684:WVH327688 A393220:A393224 IV393220:IV393224 SR393220:SR393224 ACN393220:ACN393224 AMJ393220:AMJ393224 AWF393220:AWF393224 BGB393220:BGB393224 BPX393220:BPX393224 BZT393220:BZT393224 CJP393220:CJP393224 CTL393220:CTL393224 DDH393220:DDH393224 DND393220:DND393224 DWZ393220:DWZ393224 EGV393220:EGV393224 EQR393220:EQR393224 FAN393220:FAN393224 FKJ393220:FKJ393224 FUF393220:FUF393224 GEB393220:GEB393224 GNX393220:GNX393224 GXT393220:GXT393224 HHP393220:HHP393224 HRL393220:HRL393224 IBH393220:IBH393224 ILD393220:ILD393224 IUZ393220:IUZ393224 JEV393220:JEV393224 JOR393220:JOR393224 JYN393220:JYN393224 KIJ393220:KIJ393224 KSF393220:KSF393224 LCB393220:LCB393224 LLX393220:LLX393224 LVT393220:LVT393224 MFP393220:MFP393224 MPL393220:MPL393224 MZH393220:MZH393224 NJD393220:NJD393224 NSZ393220:NSZ393224 OCV393220:OCV393224 OMR393220:OMR393224 OWN393220:OWN393224 PGJ393220:PGJ393224 PQF393220:PQF393224 QAB393220:QAB393224 QJX393220:QJX393224 QTT393220:QTT393224 RDP393220:RDP393224 RNL393220:RNL393224 RXH393220:RXH393224 SHD393220:SHD393224 SQZ393220:SQZ393224 TAV393220:TAV393224 TKR393220:TKR393224 TUN393220:TUN393224 UEJ393220:UEJ393224 UOF393220:UOF393224 UYB393220:UYB393224 VHX393220:VHX393224 VRT393220:VRT393224 WBP393220:WBP393224 WLL393220:WLL393224 WVH393220:WVH393224 A458756:A458760 IV458756:IV458760 SR458756:SR458760 ACN458756:ACN458760 AMJ458756:AMJ458760 AWF458756:AWF458760 BGB458756:BGB458760 BPX458756:BPX458760 BZT458756:BZT458760 CJP458756:CJP458760 CTL458756:CTL458760 DDH458756:DDH458760 DND458756:DND458760 DWZ458756:DWZ458760 EGV458756:EGV458760 EQR458756:EQR458760 FAN458756:FAN458760 FKJ458756:FKJ458760 FUF458756:FUF458760 GEB458756:GEB458760 GNX458756:GNX458760 GXT458756:GXT458760 HHP458756:HHP458760 HRL458756:HRL458760 IBH458756:IBH458760 ILD458756:ILD458760 IUZ458756:IUZ458760 JEV458756:JEV458760 JOR458756:JOR458760 JYN458756:JYN458760 KIJ458756:KIJ458760 KSF458756:KSF458760 LCB458756:LCB458760 LLX458756:LLX458760 LVT458756:LVT458760 MFP458756:MFP458760 MPL458756:MPL458760 MZH458756:MZH458760 NJD458756:NJD458760 NSZ458756:NSZ458760 OCV458756:OCV458760 OMR458756:OMR458760 OWN458756:OWN458760 PGJ458756:PGJ458760 PQF458756:PQF458760 QAB458756:QAB458760 QJX458756:QJX458760 QTT458756:QTT458760 RDP458756:RDP458760 RNL458756:RNL458760 RXH458756:RXH458760 SHD458756:SHD458760 SQZ458756:SQZ458760 TAV458756:TAV458760 TKR458756:TKR458760 TUN458756:TUN458760 UEJ458756:UEJ458760 UOF458756:UOF458760 UYB458756:UYB458760 VHX458756:VHX458760 VRT458756:VRT458760 WBP458756:WBP458760 WLL458756:WLL458760 WVH458756:WVH458760 A524292:A524296 IV524292:IV524296 SR524292:SR524296 ACN524292:ACN524296 AMJ524292:AMJ524296 AWF524292:AWF524296 BGB524292:BGB524296 BPX524292:BPX524296 BZT524292:BZT524296 CJP524292:CJP524296 CTL524292:CTL524296 DDH524292:DDH524296 DND524292:DND524296 DWZ524292:DWZ524296 EGV524292:EGV524296 EQR524292:EQR524296 FAN524292:FAN524296 FKJ524292:FKJ524296 FUF524292:FUF524296 GEB524292:GEB524296 GNX524292:GNX524296 GXT524292:GXT524296 HHP524292:HHP524296 HRL524292:HRL524296 IBH524292:IBH524296 ILD524292:ILD524296 IUZ524292:IUZ524296 JEV524292:JEV524296 JOR524292:JOR524296 JYN524292:JYN524296 KIJ524292:KIJ524296 KSF524292:KSF524296 LCB524292:LCB524296 LLX524292:LLX524296 LVT524292:LVT524296 MFP524292:MFP524296 MPL524292:MPL524296 MZH524292:MZH524296 NJD524292:NJD524296 NSZ524292:NSZ524296 OCV524292:OCV524296 OMR524292:OMR524296 OWN524292:OWN524296 PGJ524292:PGJ524296 PQF524292:PQF524296 QAB524292:QAB524296 QJX524292:QJX524296 QTT524292:QTT524296 RDP524292:RDP524296 RNL524292:RNL524296 RXH524292:RXH524296 SHD524292:SHD524296 SQZ524292:SQZ524296 TAV524292:TAV524296 TKR524292:TKR524296 TUN524292:TUN524296 UEJ524292:UEJ524296 UOF524292:UOF524296 UYB524292:UYB524296 VHX524292:VHX524296 VRT524292:VRT524296 WBP524292:WBP524296 WLL524292:WLL524296 WVH524292:WVH524296 A589828:A589832 IV589828:IV589832 SR589828:SR589832 ACN589828:ACN589832 AMJ589828:AMJ589832 AWF589828:AWF589832 BGB589828:BGB589832 BPX589828:BPX589832 BZT589828:BZT589832 CJP589828:CJP589832 CTL589828:CTL589832 DDH589828:DDH589832 DND589828:DND589832 DWZ589828:DWZ589832 EGV589828:EGV589832 EQR589828:EQR589832 FAN589828:FAN589832 FKJ589828:FKJ589832 FUF589828:FUF589832 GEB589828:GEB589832 GNX589828:GNX589832 GXT589828:GXT589832 HHP589828:HHP589832 HRL589828:HRL589832 IBH589828:IBH589832 ILD589828:ILD589832 IUZ589828:IUZ589832 JEV589828:JEV589832 JOR589828:JOR589832 JYN589828:JYN589832 KIJ589828:KIJ589832 KSF589828:KSF589832 LCB589828:LCB589832 LLX589828:LLX589832 LVT589828:LVT589832 MFP589828:MFP589832 MPL589828:MPL589832 MZH589828:MZH589832 NJD589828:NJD589832 NSZ589828:NSZ589832 OCV589828:OCV589832 OMR589828:OMR589832 OWN589828:OWN589832 PGJ589828:PGJ589832 PQF589828:PQF589832 QAB589828:QAB589832 QJX589828:QJX589832 QTT589828:QTT589832 RDP589828:RDP589832 RNL589828:RNL589832 RXH589828:RXH589832 SHD589828:SHD589832 SQZ589828:SQZ589832 TAV589828:TAV589832 TKR589828:TKR589832 TUN589828:TUN589832 UEJ589828:UEJ589832 UOF589828:UOF589832 UYB589828:UYB589832 VHX589828:VHX589832 VRT589828:VRT589832 WBP589828:WBP589832 WLL589828:WLL589832 WVH589828:WVH589832 A655364:A655368 IV655364:IV655368 SR655364:SR655368 ACN655364:ACN655368 AMJ655364:AMJ655368 AWF655364:AWF655368 BGB655364:BGB655368 BPX655364:BPX655368 BZT655364:BZT655368 CJP655364:CJP655368 CTL655364:CTL655368 DDH655364:DDH655368 DND655364:DND655368 DWZ655364:DWZ655368 EGV655364:EGV655368 EQR655364:EQR655368 FAN655364:FAN655368 FKJ655364:FKJ655368 FUF655364:FUF655368 GEB655364:GEB655368 GNX655364:GNX655368 GXT655364:GXT655368 HHP655364:HHP655368 HRL655364:HRL655368 IBH655364:IBH655368 ILD655364:ILD655368 IUZ655364:IUZ655368 JEV655364:JEV655368 JOR655364:JOR655368 JYN655364:JYN655368 KIJ655364:KIJ655368 KSF655364:KSF655368 LCB655364:LCB655368 LLX655364:LLX655368 LVT655364:LVT655368 MFP655364:MFP655368 MPL655364:MPL655368 MZH655364:MZH655368 NJD655364:NJD655368 NSZ655364:NSZ655368 OCV655364:OCV655368 OMR655364:OMR655368 OWN655364:OWN655368 PGJ655364:PGJ655368 PQF655364:PQF655368 QAB655364:QAB655368 QJX655364:QJX655368 QTT655364:QTT655368 RDP655364:RDP655368 RNL655364:RNL655368 RXH655364:RXH655368 SHD655364:SHD655368 SQZ655364:SQZ655368 TAV655364:TAV655368 TKR655364:TKR655368 TUN655364:TUN655368 UEJ655364:UEJ655368 UOF655364:UOF655368 UYB655364:UYB655368 VHX655364:VHX655368 VRT655364:VRT655368 WBP655364:WBP655368 WLL655364:WLL655368 WVH655364:WVH655368 A720900:A720904 IV720900:IV720904 SR720900:SR720904 ACN720900:ACN720904 AMJ720900:AMJ720904 AWF720900:AWF720904 BGB720900:BGB720904 BPX720900:BPX720904 BZT720900:BZT720904 CJP720900:CJP720904 CTL720900:CTL720904 DDH720900:DDH720904 DND720900:DND720904 DWZ720900:DWZ720904 EGV720900:EGV720904 EQR720900:EQR720904 FAN720900:FAN720904 FKJ720900:FKJ720904 FUF720900:FUF720904 GEB720900:GEB720904 GNX720900:GNX720904 GXT720900:GXT720904 HHP720900:HHP720904 HRL720900:HRL720904 IBH720900:IBH720904 ILD720900:ILD720904 IUZ720900:IUZ720904 JEV720900:JEV720904 JOR720900:JOR720904 JYN720900:JYN720904 KIJ720900:KIJ720904 KSF720900:KSF720904 LCB720900:LCB720904 LLX720900:LLX720904 LVT720900:LVT720904 MFP720900:MFP720904 MPL720900:MPL720904 MZH720900:MZH720904 NJD720900:NJD720904 NSZ720900:NSZ720904 OCV720900:OCV720904 OMR720900:OMR720904 OWN720900:OWN720904 PGJ720900:PGJ720904 PQF720900:PQF720904 QAB720900:QAB720904 QJX720900:QJX720904 QTT720900:QTT720904 RDP720900:RDP720904 RNL720900:RNL720904 RXH720900:RXH720904 SHD720900:SHD720904 SQZ720900:SQZ720904 TAV720900:TAV720904 TKR720900:TKR720904 TUN720900:TUN720904 UEJ720900:UEJ720904 UOF720900:UOF720904 UYB720900:UYB720904 VHX720900:VHX720904 VRT720900:VRT720904 WBP720900:WBP720904 WLL720900:WLL720904 WVH720900:WVH720904 A786436:A786440 IV786436:IV786440 SR786436:SR786440 ACN786436:ACN786440 AMJ786436:AMJ786440 AWF786436:AWF786440 BGB786436:BGB786440 BPX786436:BPX786440 BZT786436:BZT786440 CJP786436:CJP786440 CTL786436:CTL786440 DDH786436:DDH786440 DND786436:DND786440 DWZ786436:DWZ786440 EGV786436:EGV786440 EQR786436:EQR786440 FAN786436:FAN786440 FKJ786436:FKJ786440 FUF786436:FUF786440 GEB786436:GEB786440 GNX786436:GNX786440 GXT786436:GXT786440 HHP786436:HHP786440 HRL786436:HRL786440 IBH786436:IBH786440 ILD786436:ILD786440 IUZ786436:IUZ786440 JEV786436:JEV786440 JOR786436:JOR786440 JYN786436:JYN786440 KIJ786436:KIJ786440 KSF786436:KSF786440 LCB786436:LCB786440 LLX786436:LLX786440 LVT786436:LVT786440 MFP786436:MFP786440 MPL786436:MPL786440 MZH786436:MZH786440 NJD786436:NJD786440 NSZ786436:NSZ786440 OCV786436:OCV786440 OMR786436:OMR786440 OWN786436:OWN786440 PGJ786436:PGJ786440 PQF786436:PQF786440 QAB786436:QAB786440 QJX786436:QJX786440 QTT786436:QTT786440 RDP786436:RDP786440 RNL786436:RNL786440 RXH786436:RXH786440 SHD786436:SHD786440 SQZ786436:SQZ786440 TAV786436:TAV786440 TKR786436:TKR786440 TUN786436:TUN786440 UEJ786436:UEJ786440 UOF786436:UOF786440 UYB786436:UYB786440 VHX786436:VHX786440 VRT786436:VRT786440 WBP786436:WBP786440 WLL786436:WLL786440 WVH786436:WVH786440 A851972:A851976 IV851972:IV851976 SR851972:SR851976 ACN851972:ACN851976 AMJ851972:AMJ851976 AWF851972:AWF851976 BGB851972:BGB851976 BPX851972:BPX851976 BZT851972:BZT851976 CJP851972:CJP851976 CTL851972:CTL851976 DDH851972:DDH851976 DND851972:DND851976 DWZ851972:DWZ851976 EGV851972:EGV851976 EQR851972:EQR851976 FAN851972:FAN851976 FKJ851972:FKJ851976 FUF851972:FUF851976 GEB851972:GEB851976 GNX851972:GNX851976 GXT851972:GXT851976 HHP851972:HHP851976 HRL851972:HRL851976 IBH851972:IBH851976 ILD851972:ILD851976 IUZ851972:IUZ851976 JEV851972:JEV851976 JOR851972:JOR851976 JYN851972:JYN851976 KIJ851972:KIJ851976 KSF851972:KSF851976 LCB851972:LCB851976 LLX851972:LLX851976 LVT851972:LVT851976 MFP851972:MFP851976 MPL851972:MPL851976 MZH851972:MZH851976 NJD851972:NJD851976 NSZ851972:NSZ851976 OCV851972:OCV851976 OMR851972:OMR851976 OWN851972:OWN851976 PGJ851972:PGJ851976 PQF851972:PQF851976 QAB851972:QAB851976 QJX851972:QJX851976 QTT851972:QTT851976 RDP851972:RDP851976 RNL851972:RNL851976 RXH851972:RXH851976 SHD851972:SHD851976 SQZ851972:SQZ851976 TAV851972:TAV851976 TKR851972:TKR851976 TUN851972:TUN851976 UEJ851972:UEJ851976 UOF851972:UOF851976 UYB851972:UYB851976 VHX851972:VHX851976 VRT851972:VRT851976 WBP851972:WBP851976 WLL851972:WLL851976 WVH851972:WVH851976 A917508:A917512 IV917508:IV917512 SR917508:SR917512 ACN917508:ACN917512 AMJ917508:AMJ917512 AWF917508:AWF917512 BGB917508:BGB917512 BPX917508:BPX917512 BZT917508:BZT917512 CJP917508:CJP917512 CTL917508:CTL917512 DDH917508:DDH917512 DND917508:DND917512 DWZ917508:DWZ917512 EGV917508:EGV917512 EQR917508:EQR917512 FAN917508:FAN917512 FKJ917508:FKJ917512 FUF917508:FUF917512 GEB917508:GEB917512 GNX917508:GNX917512 GXT917508:GXT917512 HHP917508:HHP917512 HRL917508:HRL917512 IBH917508:IBH917512 ILD917508:ILD917512 IUZ917508:IUZ917512 JEV917508:JEV917512 JOR917508:JOR917512 JYN917508:JYN917512 KIJ917508:KIJ917512 KSF917508:KSF917512 LCB917508:LCB917512 LLX917508:LLX917512 LVT917508:LVT917512 MFP917508:MFP917512 MPL917508:MPL917512 MZH917508:MZH917512 NJD917508:NJD917512 NSZ917508:NSZ917512 OCV917508:OCV917512 OMR917508:OMR917512 OWN917508:OWN917512 PGJ917508:PGJ917512 PQF917508:PQF917512 QAB917508:QAB917512 QJX917508:QJX917512 QTT917508:QTT917512 RDP917508:RDP917512 RNL917508:RNL917512 RXH917508:RXH917512 SHD917508:SHD917512 SQZ917508:SQZ917512 TAV917508:TAV917512 TKR917508:TKR917512 TUN917508:TUN917512 UEJ917508:UEJ917512 UOF917508:UOF917512 UYB917508:UYB917512 VHX917508:VHX917512 VRT917508:VRT917512 WBP917508:WBP917512 WLL917508:WLL917512 WVH917508:WVH917512 A983044:A983048 IV983044:IV983048 SR983044:SR983048 ACN983044:ACN983048 AMJ983044:AMJ983048 AWF983044:AWF983048 BGB983044:BGB983048 BPX983044:BPX983048 BZT983044:BZT983048 CJP983044:CJP983048 CTL983044:CTL983048 DDH983044:DDH983048 DND983044:DND983048 DWZ983044:DWZ983048 EGV983044:EGV983048 EQR983044:EQR983048 FAN983044:FAN983048 FKJ983044:FKJ983048 FUF983044:FUF983048 GEB983044:GEB983048 GNX983044:GNX983048 GXT983044:GXT983048 HHP983044:HHP983048 HRL983044:HRL983048 IBH983044:IBH983048 ILD983044:ILD983048 IUZ983044:IUZ983048 JEV983044:JEV983048 JOR983044:JOR983048 JYN983044:JYN983048 KIJ983044:KIJ983048 KSF983044:KSF983048 LCB983044:LCB983048 LLX983044:LLX983048 LVT983044:LVT983048 MFP983044:MFP983048 MPL983044:MPL983048 MZH983044:MZH983048 NJD983044:NJD983048 NSZ983044:NSZ983048 OCV983044:OCV983048 OMR983044:OMR983048 OWN983044:OWN983048 PGJ983044:PGJ983048 PQF983044:PQF983048 QAB983044:QAB983048 QJX983044:QJX983048 QTT983044:QTT983048 RDP983044:RDP983048 RNL983044:RNL983048 RXH983044:RXH983048 SHD983044:SHD983048 SQZ983044:SQZ983048 TAV983044:TAV983048 TKR983044:TKR983048 TUN983044:TUN983048 UEJ983044:UEJ983048 UOF983044:UOF983048 UYB983044:UYB983048 VHX983044:VHX983048 VRT983044:VRT983048 WBP983044:WBP983048 IV19:IV21" xr:uid="{70C5162C-9349-4810-A9BA-518341856633}">
      <formula1>#REF!</formula1>
    </dataValidation>
  </dataValidations>
  <hyperlinks>
    <hyperlink ref="A15" location="Seguimiento!A1" display="VOLVER AL CUADRO" xr:uid="{984802BC-E9CE-4152-9D6B-87A62A1660B7}"/>
  </hyperlink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Deisy Hernandez Sotto - GIT Control Interno</dc:creator>
  <cp:lastModifiedBy>Deisy Hernandez Sotto - GIT Control Interno</cp:lastModifiedBy>
  <dcterms:created xsi:type="dcterms:W3CDTF">2020-09-15T13:26:57Z</dcterms:created>
  <dcterms:modified xsi:type="dcterms:W3CDTF">2020-09-15T13:28:30Z</dcterms:modified>
</cp:coreProperties>
</file>