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19\"/>
    </mc:Choice>
  </mc:AlternateContent>
  <xr:revisionPtr revIDLastSave="0" documentId="8_{848F87B9-7ABB-42CE-A01C-91B014AB5CF7}" xr6:coauthVersionLast="45" xr6:coauthVersionMax="45" xr10:uidLastSave="{00000000-0000-0000-0000-000000000000}"/>
  <bookViews>
    <workbookView xWindow="-120" yWindow="-120" windowWidth="20730" windowHeight="11310" xr2:uid="{1A59C39F-8958-4163-9CDB-BEEA705BE9C9}"/>
  </bookViews>
  <sheets>
    <sheet name="Hoja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1" l="1"/>
  <c r="V38" i="1" s="1"/>
  <c r="U37" i="1"/>
  <c r="V37" i="1" s="1"/>
  <c r="U36" i="1"/>
  <c r="V36" i="1" s="1"/>
  <c r="U35" i="1"/>
  <c r="V35" i="1" s="1"/>
  <c r="U34" i="1"/>
  <c r="V34" i="1" s="1"/>
  <c r="U33" i="1"/>
  <c r="V33" i="1" s="1"/>
  <c r="U32" i="1"/>
  <c r="V32" i="1" s="1"/>
  <c r="U31" i="1"/>
  <c r="V31" i="1" s="1"/>
  <c r="U30" i="1"/>
  <c r="V30" i="1" s="1"/>
  <c r="U29" i="1"/>
  <c r="V29" i="1" s="1"/>
  <c r="U28" i="1"/>
  <c r="V28" i="1" s="1"/>
  <c r="U27" i="1"/>
  <c r="V27" i="1" s="1"/>
  <c r="U26" i="1"/>
  <c r="V26" i="1" s="1"/>
  <c r="U25" i="1"/>
  <c r="V25" i="1" s="1"/>
  <c r="U24" i="1"/>
  <c r="V24" i="1" s="1"/>
  <c r="U23" i="1"/>
  <c r="V23" i="1" s="1"/>
  <c r="U22" i="1"/>
  <c r="V22" i="1" s="1"/>
  <c r="Z21" i="1"/>
  <c r="V21" i="1"/>
  <c r="U21" i="1"/>
  <c r="U20" i="1"/>
  <c r="V20" i="1" s="1"/>
  <c r="V19" i="1"/>
  <c r="U19" i="1"/>
  <c r="U18" i="1"/>
  <c r="V18" i="1" s="1"/>
  <c r="V17" i="1"/>
  <c r="U17" i="1"/>
  <c r="S10" i="1"/>
  <c r="S9" i="1"/>
  <c r="S8" i="1"/>
  <c r="S7" i="1"/>
  <c r="S3" i="1"/>
  <c r="S2" i="1"/>
  <c r="P2" i="1"/>
  <c r="U16" i="1" s="1"/>
  <c r="V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H14" authorId="0" shapeId="0" xr:uid="{E7D370C2-56A3-4450-9BC7-ECCC1DE08379}">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I14" authorId="0" shapeId="0" xr:uid="{D90CB4FC-BF1C-40E0-8DEE-0B98BC6864D9}">
      <text>
        <r>
          <rPr>
            <b/>
            <sz val="9"/>
            <color indexed="81"/>
            <rFont val="Tahoma"/>
            <family val="2"/>
          </rPr>
          <t>Las acciones necesarias para erradicar y solucionar la causa raíz del problema (el hallazgo y/o observación), encontrado en el análisis de la causa raiz, puede ser una solo acción o varias.</t>
        </r>
      </text>
    </comment>
    <comment ref="J14" authorId="0" shapeId="0" xr:uid="{BC401C73-54B6-4349-87BC-7ADDB2D78011}">
      <text>
        <r>
          <rPr>
            <b/>
            <sz val="9"/>
            <color indexed="81"/>
            <rFont val="Tahoma"/>
            <family val="2"/>
          </rPr>
          <t>formato dd/mm/aaaa</t>
        </r>
        <r>
          <rPr>
            <sz val="9"/>
            <color indexed="81"/>
            <rFont val="Tahoma"/>
            <family val="2"/>
          </rPr>
          <t xml:space="preserve">
</t>
        </r>
      </text>
    </comment>
    <comment ref="K14" authorId="0" shapeId="0" xr:uid="{B07593B6-DAF3-47FA-8779-C8E454528871}">
      <text>
        <r>
          <rPr>
            <b/>
            <sz val="9"/>
            <color indexed="81"/>
            <rFont val="Tahoma"/>
            <family val="2"/>
          </rPr>
          <t>formato dd/mm/aaaa</t>
        </r>
        <r>
          <rPr>
            <sz val="9"/>
            <color indexed="81"/>
            <rFont val="Tahoma"/>
            <family val="2"/>
          </rPr>
          <t xml:space="preserve">
</t>
        </r>
      </text>
    </comment>
    <comment ref="N14" authorId="0" shapeId="0" xr:uid="{64A9586F-7E08-48C2-AF64-6277F67AE84E}">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L15" authorId="0" shapeId="0" xr:uid="{FBC731AD-7140-422D-87D8-D27B5CBD8E42}">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M15" authorId="0" shapeId="0" xr:uid="{ED726718-A4B5-4E62-B88F-8CB4B624A280}">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<sst xmlns="http://schemas.openxmlformats.org/spreadsheetml/2006/main" count="301" uniqueCount="204">
  <si>
    <t>Fecha de hoy</t>
  </si>
  <si>
    <t>PLAN DE MEJORAMIENTO</t>
  </si>
  <si>
    <t>Numero Observaciones</t>
  </si>
  <si>
    <t>PROCESO:</t>
  </si>
  <si>
    <t xml:space="preserve"> CONTROL Y EVALUACIÓN </t>
  </si>
  <si>
    <t>No acciones</t>
  </si>
  <si>
    <t>PROCEDIMIENTO:</t>
  </si>
  <si>
    <t>PLANES DE MEJORAMIENTO</t>
  </si>
  <si>
    <t>FECHA DE APROBACIÓN:</t>
  </si>
  <si>
    <t>CÓDIGO:</t>
  </si>
  <si>
    <t>VERSIÓN:</t>
  </si>
  <si>
    <t>06/06/2017</t>
  </si>
  <si>
    <t>CYE05-FOR02</t>
  </si>
  <si>
    <t>si</t>
  </si>
  <si>
    <t>parcial</t>
  </si>
  <si>
    <t>no</t>
  </si>
  <si>
    <t>n/a</t>
  </si>
  <si>
    <t>VOLVER AL INICIO</t>
  </si>
  <si>
    <t>AUDITORÍA</t>
  </si>
  <si>
    <t>ANÁLISIS DE CAUSAS  Y ACCIÓN POR PARTE DE RESPONSABLE DEL PROCESO</t>
  </si>
  <si>
    <t>SEGUIMIENTO OFICINA CONTROL INTERNO</t>
  </si>
  <si>
    <t>FECHA DE INFORME DE  AUDITORÍA</t>
  </si>
  <si>
    <t>OBJETIVO DE AUDITORÍA</t>
  </si>
  <si>
    <t>PROCESO EVALUADO</t>
  </si>
  <si>
    <t>LÍDER DEL PROCESO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</si>
  <si>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</si>
  <si>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</si>
  <si>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</si>
  <si>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</si>
  <si>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</si>
  <si>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</si>
  <si>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</si>
  <si>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</si>
  <si>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</si>
  <si>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</si>
  <si>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</si>
  <si>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</si>
  <si>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</si>
  <si>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Comentarios a las observaciones de C.I.</t>
  </si>
  <si>
    <t>NOMBRE</t>
  </si>
  <si>
    <t>CARGO</t>
  </si>
  <si>
    <t>dias vencidos</t>
  </si>
  <si>
    <t>1 Vencido 0 sin vencer</t>
  </si>
  <si>
    <t>Evaluar la ejecución estratégica a través de los servicios, planes, programas, proyectos y procedimientos que el proceso Centralización de la Información de la CGN desarrolla en cumplimiento de sus funciones; así como, la observancia de la normatividad aplicable, la efectividad de los controles e indicadores; con el fin de identificar vulnerabilidades, oportunidades y aspectos susceptibles de mejora</t>
  </si>
  <si>
    <t>CENTRALIZACIÓN DE LA INFORMACIÓN</t>
  </si>
  <si>
    <t>MIRYAM MARLENY HINCAPIE CASTRILLÓN, Subcontadora de Centralización de la Información</t>
  </si>
  <si>
    <r>
      <rPr>
        <b/>
        <sz val="8"/>
        <color indexed="8"/>
        <rFont val="Arial"/>
        <family val="2"/>
      </rPr>
      <t>INDICADORES
Cobertura en transmisión de la información</t>
    </r>
    <r>
      <rPr>
        <sz val="8"/>
        <color indexed="8"/>
        <rFont val="Arial"/>
        <family val="2"/>
      </rPr>
      <t xml:space="preserve">: Los resultados de la calificación de este indicador están motivados principalmente por la dificultad en la interpretación del término: “cobertura en transmisión”, el cual no hace alusión clara a la gestión de la Subcontaduría de Centralización y al objetivo del indicador mencionado en el formato PI19-FOR04, el cual menciona:  “Objetivo: Medir la eficacia de la gestión, respecto al cargue de la información;  El seguimiento del Indicador lo realiza diariamente el coordinador del GIT de Gestión, el cual lo da a conocer a su equipo de trabajo, con el propósito de realizar acciones correctivas frente al resultado….”; de igual manera este está midiendo el número de entidades que reportaron frente al total de las entidades que deben reportar, no siendo coherente con el objetivo establecido.  
</t>
    </r>
    <r>
      <rPr>
        <b/>
        <sz val="8"/>
        <color indexed="8"/>
        <rFont val="Arial"/>
        <family val="2"/>
      </rPr>
      <t/>
    </r>
  </si>
  <si>
    <t xml:space="preserve">Se deben generar mecanismos que aseguren el estudio y aplicabilidad de las mejores prácticas en la construcción de indicadores, teniendo en cuenta aspectos como la tipología, medidas de desempeño claves, así como referentes comparativos y principales características; lo anterior con el objetivo de contar con herramientas que faciliten la medición y control de las actividades críticas del proceso.
</t>
  </si>
  <si>
    <t>La denominación del indicador "Cobertura en transmisión de la información", en cuanto al termino transmisión no es claro en relación con el objetivo del mismo, el cual dice: "medir la eficacia de la gestión respecto al cargue de la información". El indicador relaciona el número de entidades que reportaron frente al total de las entidades que deben reportar y por ende el resultado refleja el grado en que se logra la meta establecida en cuanto al reporte o transmición oportuna de la información en el sistema CHIP
En cuanto a la relación del incicador con el  objetivo del proceso de Centralización, el cual dice:
"Garantizar que las actividades de asesoría, asistencias técnicas, implementación de normas y parametrizaciones contables en los sistemas, facilite centralizar la información reportada por las entidades contables públicas a través de las categorías definidas en los sistemas integrados de información nacional (CHIP, SIIF y SPGR), asegurando que cumplan con parámetros de consistencia, oportunidad y calidad"  ; si bien, su resultado depende directamente de la responsabilidad que le atañe a cada ECP  en las fechas estipuladas o que la información no presente inconsistencias; el no cumplimiento de la meta del reporte oportuno, exige aún más a los servidores  reforzar las estrategias de acompañamiento y asesoría para que  las ECP tramsmita la información a tiempo y con calidad.</t>
  </si>
  <si>
    <t>Se ajustara el objetivo  y/o denominaación del Indicador, buscando que  sean coherentes.</t>
  </si>
  <si>
    <t>MIRYAM MARLENY HINCAPIE CASTRILLON</t>
  </si>
  <si>
    <t>SUBCONTADORA CENTRALIZACION</t>
  </si>
  <si>
    <t>D:\ARCHIVOS NUBIA\CONTROL INTERNO\auditoria año 2017\Auditoria Centralización de la Información\4 plan de mejoramiento\Evidencias seguimiento
doc:HV INDICADOR DE COBERTURA ajustado (2)
Pantallazo de indicadores documento word cierre acciones 2017.</t>
  </si>
  <si>
    <t xml:space="preserve">10/07/2018
27/05/2019
</t>
  </si>
  <si>
    <t>nporras
dhernandez</t>
  </si>
  <si>
    <t xml:space="preserve">Se evidencia modificación del nombre del indicador y objetivos pero este no esta en SIGI
dhernandez: Se evidenció el cumplimiento en la actualización de los indicadores y se cierra la acción.
</t>
  </si>
  <si>
    <r>
      <rPr>
        <b/>
        <sz val="8"/>
        <color indexed="8"/>
        <rFont val="Arial"/>
        <family val="2"/>
      </rPr>
      <t>INDICADORES
Cobertura actividades de mejoramiento de la información</t>
    </r>
    <r>
      <rPr>
        <sz val="8"/>
        <color indexed="8"/>
        <rFont val="Arial"/>
        <family val="2"/>
      </rPr>
      <t>: Los resultados reportados para este indicador durante los últimos siete trimestres fue del 100%; sin embargo este resultado no es coherente con el informe de gestión de empresas tercer trimestre, en el cual se menciona: “Igualmente se concluye que la información utilizada en el consolidado,  carece de la calidad requerida para la elaboración de los informes. Por lo anterior se solicita intervención para establecer un  plan de acción, que permita mejorar la calidad de la información”.   
Así mismo, el criterio de simplicidad se ve afectado debido a la dificultad en la interpretación del término: “cobertura actividades”, el cual no hace alusión clara a la gestión que la Subcontaduría de Centralización realiza sobre las entidades para garantizar la calidad de la información reportada.</t>
    </r>
  </si>
  <si>
    <t>En lo relacionado con el indicador: “Cobertura actividades de mejoramiento de la información”, sería conveniente tener en cuenta que las observaciones y ajustes a la información contable determinadas en las asistencias técnicas, las mesas de trabajo y las evaluaciones realizadas a las entidades; se vean reflejadas en la información que éstas envían a la CGN, con la finalidad de evidenciar que efectivamente se presenta un mejoramiento en la calidad de la información.</t>
  </si>
  <si>
    <t xml:space="preserve">La denominación del indicador por parte de la Subcontaduría no contemplaba la palabra Cobertura, esto apareció en el SIGI. Cuando se creó el indicador que se denominó Actividades de Mejoramiento de la información,  toda vez que se involucró tres grandes actividades con las cuales se asesora y da acompañamiento a las ECP para la implementación y cumplimiento de las normas expedidas por la CGN como son a) mesas de trabajo b) capacitaciones entendida en la ejecución de talleres, foros en temas contables c) visitas de seguimiento y control con la finalidad de realizar seguimiento al cumplimiento del RCP </t>
  </si>
  <si>
    <t xml:space="preserve">Por no generar valor al proceso y no involucrar la totalidad de actividades se solicitó la  anulación del indicador  en el SIGI mediante oficio 20174000020643 remitido al GIT de Planeación el 18 de diciembre de 2017, ello   considerando que  se realiza  seguimiento y monitoreo a las actividades principales  con las cuales se asesora y realiza gestión a la informacion, y  ademas  son reportadas en el informe de avance del plan estratégico trimestralmente.  </t>
  </si>
  <si>
    <t>D:\ARCHIVOS NUBIA\CONTROL INTERNO\auditoria año 2017\Auditoria Centralización de la Información\4 plan de mejoramiento\Evidencias seguimiento
doc: indicadores fecha verificación 10072018</t>
  </si>
  <si>
    <t>nporras</t>
  </si>
  <si>
    <t xml:space="preserve">Ok. En SIGI no aparece indicador </t>
  </si>
  <si>
    <r>
      <rPr>
        <b/>
        <sz val="8"/>
        <color indexed="8"/>
        <rFont val="Arial"/>
        <family val="2"/>
      </rPr>
      <t>NORMATIVIDAD VIGENTE APLICABLE</t>
    </r>
    <r>
      <rPr>
        <sz val="8"/>
        <color indexed="8"/>
        <rFont val="Arial"/>
        <family val="2"/>
      </rPr>
      <t xml:space="preserve">
El auditado informó que el proceso objeto de esta auditoría, no ejecuta actividades adicionales que propendan por el respaldo periódico y unificado de la información sensible que allí se produce.
</t>
    </r>
    <r>
      <rPr>
        <b/>
        <sz val="8"/>
        <color indexed="8"/>
        <rFont val="Arial"/>
        <family val="2"/>
      </rPr>
      <t>OBSERVACIÓN</t>
    </r>
    <r>
      <rPr>
        <sz val="8"/>
        <color indexed="8"/>
        <rFont val="Arial"/>
        <family val="2"/>
      </rPr>
      <t>:La usencia de una copia de respaldo de primera mano, omite el componente número 4 citado en el artículo 5° de la estrategia en mención, el cual establece: “Comprende las acciones transversales a los demás componentes enunciados, tendientes a proteger la información y los sistemas de información, del acceso, uso, divulgación, interrupción o destrucción no autorizada”, esta situación genera un potencial riesgo en la seguridad de la información del proceso y podrían afectar negativamente los niveles de satisfacción de los usuarios internos de la CGN.</t>
    </r>
  </si>
  <si>
    <t>Generar estrategias los grupos internos de trabajo en conjunto con TIC´s, que propendan por el cumplimiento normativo mencionado anteriormente, en cuanto a propenden por la seguridad de la información</t>
  </si>
  <si>
    <t xml:space="preserve">Al interior de la Subcontaduría se dispuso que cada coordinador de GIT deba asignar un administrador de su Pathfinder delegándole la autorización de actualizar la estructura del mismo y atender las solicitudes de eliminación de algún documento cuando es requerido por el funcionario que cargo el archivo; asimismo todo el equipo de trabajo tiene la responsabilidad de cargar los documentos que soportan o evidencian las actividades realizadas, actividad que debe ser supervisada directamente por el coordinador con el apoyo del administrador del Pathfinder.
Además, se dispone de un disco duro para realizar backup periódico a cada Pathfinder
</t>
  </si>
  <si>
    <t xml:space="preserve">
• Solicitar al GIT de Apoyo informático generar los controles para accesor al Pathfinder de cada GIT, acorde con las responsabilidades definidas para cada usuario: administrador del repositorio con permiso de cargue, eliminación  y actualización de la estructura y para el resto del equipo de trabajo quienes son los responsables de cargar los archivos y realizar consulta pero sin autorización de eliminar documentos propios o del equipo de trabajo.
• Designar el funcionario responsable de realizar copia de seguridad en el disco duro, a los Pathfinder de cada GIT, la primera semana de cada mes.
</t>
  </si>
  <si>
    <t>Permanente</t>
  </si>
  <si>
    <t>Z:\2017 y Anteriores\auditorias\2017\Centralización de Información\4 Plan de mejoramiento\Evidencias seguimiento\Evidencias 2019
Doc: P. Copia Respaldo PATHF.xls
Pathfinder Centralización. xls</t>
  </si>
  <si>
    <t xml:space="preserve">10/07/2018
08/07/2019 
</t>
  </si>
  <si>
    <t xml:space="preserve">nporras
dhernandez
</t>
  </si>
  <si>
    <t>Dentro de la información enviada por el GIT, no se evidencia la acciones realizadas.
Se efectua cierre de las acciones con correo enviado por el GIT de TIC el dia 25 de junio de 2019, donde se evidención el cumplimienta de esta actividad</t>
  </si>
  <si>
    <r>
      <rPr>
        <b/>
        <sz val="8"/>
        <color indexed="8"/>
        <rFont val="Arial"/>
        <family val="2"/>
      </rPr>
      <t>PARAMETRIZACIÓN DE UNA CATEGORÍA</t>
    </r>
    <r>
      <rPr>
        <sz val="8"/>
        <color indexed="8"/>
        <rFont val="Arial"/>
        <family val="2"/>
      </rPr>
      <t xml:space="preserve">
</t>
    </r>
    <r>
      <rPr>
        <b/>
        <sz val="8"/>
        <color indexed="8"/>
        <rFont val="Arial"/>
        <family val="2"/>
      </rPr>
      <t>1</t>
    </r>
    <r>
      <rPr>
        <sz val="8"/>
        <color indexed="8"/>
        <rFont val="Arial"/>
        <family val="2"/>
      </rPr>
      <t xml:space="preserve">, Se observa que el formato CEN09-FOR01 Lista de chequeo parametrización de una categoría, no es utilizada por el GIT-CHIP, al momento de parametrizar las categorías relacionadas con la CGN, nos informan que el documento que se utiliza es la Hoja de Parametrización.
</t>
    </r>
    <r>
      <rPr>
        <b/>
        <sz val="8"/>
        <color indexed="8"/>
        <rFont val="Arial"/>
        <family val="2"/>
      </rPr>
      <t>OBSERVACIÓN</t>
    </r>
    <r>
      <rPr>
        <sz val="8"/>
        <color indexed="8"/>
        <rFont val="Arial"/>
        <family val="2"/>
      </rPr>
      <t xml:space="preserve">:El procedimiento columna de registro relaciona la lista de chequeo como control, seguimiento y prueba en la ejecución de distintas actividades que se debe realizar al momento de parametrizar, sin embargo, no es utilizado por el parametrizador. </t>
    </r>
    <r>
      <rPr>
        <b/>
        <sz val="8"/>
        <color indexed="8"/>
        <rFont val="Arial"/>
        <family val="2"/>
      </rPr>
      <t/>
    </r>
  </si>
  <si>
    <t xml:space="preserve">1, Modificar el procedimiento y relacionar el documento de registro que utiliza el parametrizador de la CGN, al momento de incluir una categoría en el sistema CHIP. </t>
  </si>
  <si>
    <t>Como el formato está definido en el procedimiento y es un documento de planeación en la Parametrización de una categoría siempre debe ser diligenciado por el administrador de las categorías y cargado en el Pathfinder del GIT del CHIP.</t>
  </si>
  <si>
    <t>El responsable de la administración de una categoría debe hacer uso de los formatos establecidos en el procedimiento</t>
  </si>
  <si>
    <t>PEDRO FLAMINIO MARTIN</t>
  </si>
  <si>
    <t>COORDINADOR GIT CHIP</t>
  </si>
  <si>
    <t>D:\ARCHIVOS NUBIA\CONTROL INTERNO\auditoria año 2017\Auditoria Centralización de la Información\4 plan de mejoramiento\Evidencias seguimiento
doc: PROPUESTA CEN-PRC09 PAR Y MAN CATEGORIA
Z:\2017 y Anteriores\auditorias\2017\Centralización de Información\4 Plan de mejoramiento\Evidencias seguimiento\Evidencias 2019-2
doc: CEN-PRC21 PARAMETRIZACIÓN Y MANTENIMIENTO DE UNA CATEGORIA.</t>
  </si>
  <si>
    <t>10/07/2018
28/05/2019
29/07/2019
18/09/2019</t>
  </si>
  <si>
    <t>Dentro de la información enviada por el GIT, se evidencia la modificación al procedimiento, sin embargo, no está públicado en SIGI.
Se hizo seguimiento, el proceso informó que culmina la actividad en junio/2019
Dhernandez: El proceso solicita prorroga para entrega de evidencias hasta el 16/08/2019, mediante correo del 13 de junio de 2019
Dhernandez: Se da cierre a la acción toda vez que el documento se ajusto con los formatos que consideraron necesarios para ejecutar las actividades del procedimiento.</t>
  </si>
  <si>
    <r>
      <rPr>
        <b/>
        <sz val="8"/>
        <color indexed="8"/>
        <rFont val="Arial"/>
        <family val="2"/>
      </rPr>
      <t>PARAMETRIZACIÓN DE UNA CATEGORÍA</t>
    </r>
    <r>
      <rPr>
        <sz val="8"/>
        <color indexed="8"/>
        <rFont val="Arial"/>
        <family val="2"/>
      </rPr>
      <t xml:space="preserve">
2, Se comprobó que el marco normativo que se relaciona en el procedimiento de parametrización de una categoría, se encuentra desactualizado y al verificar con el sistema SIGI, se pudo comprobar que el documento publicado en el sistema, no es el mismo que el coordinador maneja
</t>
    </r>
    <r>
      <rPr>
        <b/>
        <sz val="8"/>
        <color indexed="8"/>
        <rFont val="Arial"/>
        <family val="2"/>
      </rPr>
      <t>OBSERVACIÓN</t>
    </r>
    <r>
      <rPr>
        <sz val="8"/>
        <color indexed="8"/>
        <rFont val="Arial"/>
        <family val="2"/>
      </rPr>
      <t>: Existe normatividad desactualizada, cito, entre otros: El procedimiento CEN-PRC08 - Definición de una categoría, se encuentra incluida la Resolución 151 de 2010 por el cual crea el equipo Técnico Táctico, la Resolución 421 de 02/08/2016, deroga la Resolución 151 y está última no se encuentra relacionada dentro del marco normativo del procedimiento.</t>
    </r>
  </si>
  <si>
    <t>2, Establecer la causa y realizar acciones de mejoramiento en cuanto al porqué se están utilizando procedimientos que no se encuentran en el Sistema SIGI, de igual manera establecer mecanismos que mantengan actualizados los procedimientos de la normatividad vigente aplicable y disminuir el potencial riesgo de incumplimientos normativos; así como, las demás actividades, acciones, registros, formatos entre otros que componen los documentos controlados en la Subcontaduría.</t>
  </si>
  <si>
    <t>El no versionamiento oportuno de los procedimientos por cambios en la normatividad,  genero no tener actualizado el marco legal del procedimiento</t>
  </si>
  <si>
    <t>Actualizar el procedimiento y  publicarlo en el SIGI y verificar que toda norma que surga sea incluida en el procedimiento</t>
  </si>
  <si>
    <t>31/03/2018
16/08/2019</t>
  </si>
  <si>
    <t>D:\ARCHIVOS NUBIA\CONTROL INTERNO\auditoria año 2017\Auditoria Centralización de la Información\4 plan de mejoramiento\Evidencias seguimiento
doc: PROPUESTA CEN-PRC09 PAR Y MAN CATEGORIA
Z:\2017 y Anteriores\auditorias\2017\Centralización de Información\4 Plan de mejoramiento\Evidencias seguimiento\Evidencias 2019-2
doc: CEN-PRC8 DEFINICION DE UNA CATEGORIA y CEN-PRC21 PARAMETRIZACIÓN Y MANTENIMIENTO DE UNA CATEGORIA.</t>
  </si>
  <si>
    <t>Dentro de la información enviada por el GIT, se evidencia la modificación al procedimiento, sin embargo, no está públicado en SIGI.
Se hizo seguimiento, el proceso informó que culmina la actividad en junio/2019.
Dhernandez: El proceso solicita prorroga para entrega de evidencias hasta el 16/08/2019, mediante correo del 13 de junio de 2019.
Dhernandez: Fue actualizado el marco legal teniendo encuenta la observación.</t>
  </si>
  <si>
    <r>
      <t xml:space="preserve">
</t>
    </r>
    <r>
      <rPr>
        <b/>
        <sz val="8"/>
        <color indexed="8"/>
        <rFont val="Arial"/>
        <family val="2"/>
      </rPr>
      <t>PARAMETRIZACIÓN DE UNA CATEGORÍA</t>
    </r>
    <r>
      <rPr>
        <sz val="8"/>
        <color indexed="8"/>
        <rFont val="Arial"/>
        <family val="2"/>
      </rPr>
      <t xml:space="preserve">
</t>
    </r>
    <r>
      <rPr>
        <b/>
        <sz val="8"/>
        <color indexed="8"/>
        <rFont val="Arial"/>
        <family val="2"/>
      </rPr>
      <t>3</t>
    </r>
    <r>
      <rPr>
        <sz val="8"/>
        <color indexed="8"/>
        <rFont val="Arial"/>
        <family val="2"/>
      </rPr>
      <t xml:space="preserve">, Se realizó verificación de una muestra de conceptos (cuentas) donde se determinó que el atributo 100% reciproca, no está habilitado en algunas cuentas incluidas en la Categoría Información Contable Pública-Convergencia, esto teniendo cuenta que la Subcontaduría de Consolidación de la Información comunicó sobre los atributos extensibles de cada una de las cuentas.
Así mismo, se verifico una muestra de los conceptos que se encuentran incluidos en los ámbitos Empresas Cotizantes y No cotizantes, encontrando que existen cuentas y subcuentas que no deberían estar habilitadas para uso en las empresas, ya que no forman parte del catálogo General de Cuentas, expedido con las normas internacionales. 
Se comprobó que se encuentran en proceso de revisión las validaciones que se deben implementar en el sistema, teniendo en cuenta la nueva normativa.
</t>
    </r>
    <r>
      <rPr>
        <b/>
        <sz val="8"/>
        <color indexed="8"/>
        <rFont val="Arial"/>
        <family val="2"/>
      </rPr>
      <t>OBSERVACIÓN</t>
    </r>
    <r>
      <rPr>
        <sz val="8"/>
        <color indexed="8"/>
        <rFont val="Arial"/>
        <family val="2"/>
      </rPr>
      <t>: La categoría de Información Contable Pública-Convergencia, se encuentra recibiendo información de las empresas que aplican el nuevo marco normativo, expedidos por la CGN desde el año 2014, sin embargo, a la fecha el sistema tiene conceptos (cuentas) que no forman parte del catálogo según los ámbitos y no cuenta con los atributos según lo informado por las subcontadurías responsables.</t>
    </r>
  </si>
  <si>
    <t xml:space="preserve">3, Realizar una verificación general de los atributos y conceptos incluidos en la categoría Información Contable Pública – Convergencia y modificarlos de acuerdo con lo que corresponda
</t>
  </si>
  <si>
    <t>En su momento se necesitaba la permanencia de algunas cuentas para hacer las reclasificaciones a los nuevos marcos normativos, sin embargo, cuando se desasiciaron de los ámbitos quedaron algunas pendientes.</t>
  </si>
  <si>
    <t>Se hará una revisión general y  se desactivarán de los ámbitos todos los conceptos que no le apliquen.</t>
  </si>
  <si>
    <t>D:\ARCHIVOS NUBIA\CONTROL INTERNO\auditoria año 2017\Auditoria Centralización de la Información\4 plan de mejoramiento\Evidencias seguimiento</t>
  </si>
  <si>
    <t xml:space="preserve">10/07/2018
28/05/2019
</t>
  </si>
  <si>
    <r>
      <rPr>
        <b/>
        <sz val="8"/>
        <color indexed="8"/>
        <rFont val="Arial"/>
        <family val="2"/>
      </rPr>
      <t>PRIMERA OBSERVACIÓN</t>
    </r>
    <r>
      <rPr>
        <sz val="8"/>
        <color indexed="8"/>
        <rFont val="Arial"/>
        <family val="2"/>
      </rPr>
      <t xml:space="preserve">
Esta es una actividad que se desarrolla una sola vez, sugerimos colocar fecha de finalización de la acción, no superior a 6 meses.
</t>
    </r>
    <r>
      <rPr>
        <b/>
        <sz val="8"/>
        <color indexed="8"/>
        <rFont val="Arial"/>
        <family val="2"/>
      </rPr>
      <t>SEGUNDA OBSERVACIÓN</t>
    </r>
    <r>
      <rPr>
        <sz val="8"/>
        <color indexed="8"/>
        <rFont val="Arial"/>
        <family val="2"/>
      </rPr>
      <t xml:space="preserve">
Dentro de la información suministrada por el GIT, no hay evidencia de las mejoras realizadas en el sistema CHIP, donde se observa que los atributos y conceptos enviados en el desarrollo de la auditoría se modificaron en el sistema.
</t>
    </r>
    <r>
      <rPr>
        <b/>
        <sz val="8"/>
        <color rgb="FF000000"/>
        <rFont val="Arial"/>
        <family val="2"/>
      </rPr>
      <t>TERCERA OBSERVACIÓN</t>
    </r>
    <r>
      <rPr>
        <sz val="8"/>
        <color indexed="8"/>
        <rFont val="Arial"/>
        <family val="2"/>
      </rPr>
      <t xml:space="preserve">
Se revisaron las acciones con el proceso Centralización de la Información y se estableció que debia cerrarse porque ya no aplica.
</t>
    </r>
  </si>
  <si>
    <r>
      <t xml:space="preserve">
Cuando se especifica como "permanente" la fecha de finalizacion, no significa que esta no tiene una fecha definida, sino por el contrario, para evitar que vuelva a presentarse debe realizar la desactivacion de los ámbitos todos los conceptos que no le apliquen de manera oportuna y no solo para cumplir con dicha accion; sin embargo, para facilitar la verificacion de la accion se fijara para el segundo corte contable es decir a junio 28de 2018.</t>
    </r>
    <r>
      <rPr>
        <b/>
        <sz val="8"/>
        <color indexed="8"/>
        <rFont val="Arial"/>
        <family val="2"/>
      </rPr>
      <t xml:space="preserve">
</t>
    </r>
  </si>
  <si>
    <r>
      <rPr>
        <b/>
        <sz val="8"/>
        <color indexed="8"/>
        <rFont val="Arial"/>
        <family val="2"/>
      </rPr>
      <t>PARAMETRIZACIÓN DE UNA CATEGORÍA</t>
    </r>
    <r>
      <rPr>
        <sz val="8"/>
        <color indexed="8"/>
        <rFont val="Arial"/>
        <family val="2"/>
      </rPr>
      <t xml:space="preserve">
4, Se verificó el control que ejerce el coordinador del GIT CHIP, en la parametrización de las categorías de la CGN publicadas; de igual manera, se ratificó si este estaba documentado en el procedimiento, Como resultado de las pruebas de auditoría, se observa que no se tiene una metodología establecida para ejercer el control en cada una de las actividades que requiere la puesta en marcha de las categorías.
</t>
    </r>
    <r>
      <rPr>
        <b/>
        <sz val="8"/>
        <color indexed="8"/>
        <rFont val="Arial"/>
        <family val="2"/>
      </rPr>
      <t xml:space="preserve">OBSERVACIÓN:  </t>
    </r>
    <r>
      <rPr>
        <sz val="8"/>
        <color indexed="8"/>
        <rFont val="Arial"/>
        <family val="2"/>
      </rPr>
      <t xml:space="preserve">Se determinó que en la actividad de parametrización de una categoría, no se ejecuta control y carece de una metodología que permita una revisión por parte de otra instancia al momento de publicar en producción las categorías de la CGN. </t>
    </r>
  </si>
  <si>
    <t>4, Modificar el procedimiento donde se documente el control (teniendo en cuenta el diseño) y especifique que la revisión y el control debería ejecutarla el coordinador, con el objetivo de ratificar la calidad de la información de las categorías de la CGN</t>
  </si>
  <si>
    <t>No obstante, realizar de manera permanente el acompañamiento a la ejecucion de las actividades realizadas por el administrador de una categoria de la CGN, efectivamente no se deja evidencia de dicha verificacion y control, el procedimiento carece de puntos de control</t>
  </si>
  <si>
    <t>Incluir en el procedimiento las actividades de control realizadas directamente por el Coordinador del GIT CHIP</t>
  </si>
  <si>
    <t>Z:\2017 y Anteriores\auditorias\2017\Centralización de Información\4 Plan de mejoramiento\Evidencias seguimiento\Evidencias 2019-2
doc: CEN-PRC21 PARAMETRIZACIÓN Y MANTENIMIENTO DE UNA CATEGORIA.</t>
  </si>
  <si>
    <t>Dentro de la información suministrada por el GIT, no se evidencia el procedimiento modificado, así como la publicación en SIGI.
Dhernandez: No se ha podido concluir, por inconvenientes con el SIGI
Dhernandez: El proceso solicita prorroga para entrega de evidencias hasta el 16/08/2019, mediante correo del 13 de junio de 2019
Dhernandez: Se ajustó la actividad No. 14 en cumplimiento a lo sugerido por el equipo auditor.</t>
  </si>
  <si>
    <r>
      <t xml:space="preserve">
</t>
    </r>
    <r>
      <rPr>
        <b/>
        <sz val="8"/>
        <color indexed="8"/>
        <rFont val="Arial"/>
        <family val="2"/>
      </rPr>
      <t>IMPLEMENTACIÓN DE LAS NORMAS EN EL SISTEMA INTEGRADO DE INFORMACIÓN FINANCIERA SIIF-NACIÓN</t>
    </r>
    <r>
      <rPr>
        <sz val="8"/>
        <color indexed="8"/>
        <rFont val="Arial"/>
        <family val="2"/>
      </rPr>
      <t xml:space="preserve">
</t>
    </r>
    <r>
      <rPr>
        <b/>
        <sz val="8"/>
        <color indexed="8"/>
        <rFont val="Arial"/>
        <family val="2"/>
      </rPr>
      <t xml:space="preserve">1, </t>
    </r>
    <r>
      <rPr>
        <sz val="8"/>
        <color indexed="8"/>
        <rFont val="Arial"/>
        <family val="2"/>
      </rPr>
      <t xml:space="preserve">Se comprobó que el GIT-SIIN documentó e informó sobre las diferencias que presentan los conceptos (cuentas) entre el sistema CHIP y SIIF-Nación. 
</t>
    </r>
    <r>
      <rPr>
        <b/>
        <sz val="8"/>
        <color indexed="8"/>
        <rFont val="Arial"/>
        <family val="2"/>
      </rPr>
      <t>OBSERVACIÓN</t>
    </r>
    <r>
      <rPr>
        <sz val="8"/>
        <color indexed="8"/>
        <rFont val="Arial"/>
        <family val="2"/>
      </rPr>
      <t xml:space="preserve">
• Al existir diferencias entre los catálogos que se incluyen en los dos sistemas: CHIP como SIIF-Nación, se ven afectadas las entidades al momento del reporte de la información debido a que al registrar la contabilidad en una cuenta incluida en el SIIF-Nación y al transmitirla a través de CHIP y que no esté disponible o en las condiciones necesarias, las entidades deben realizar ajustes que no le corresponden o se levantaría una restricción de validación injustificada, debido a que se entiende los dos grupos manejan la misma información.
</t>
    </r>
    <r>
      <rPr>
        <b/>
        <sz val="8"/>
        <color indexed="8"/>
        <rFont val="Arial"/>
        <family val="2"/>
      </rPr>
      <t/>
    </r>
  </si>
  <si>
    <t xml:space="preserve">1, Fortalecer el sistema de control interno en el componente transversal de “INFORMACIÓN Y COMUNICACIÓN”, entre el GIT-SIIN y el GIT CHIP; adicionalmente, se sugiere modificar el procedimiento y asegurar que las subcontadurías de Consolidación y Normalización, una vez modifiquen los catálogos se notifique a los dos GIT´s.
Así mismo, se envié un informe al GIT SIIN, una vez el GIT CHIP incluya las modificaciones en el sistema, donde se especifiquen los cambios, que permiten controlar las posibles diferencias y asegurar que los sistemas sean coherentes y están disponibles de acuerdo con las especificaciones de los conceptos
</t>
  </si>
  <si>
    <t>Las inconsistencias se originan por falta de comunicacion oportuna entre los dos GIT para uinificar criterios, no obstante, en la actualidad se reportan al SIIF todos los cambios que se reciben en el CHIP para que exista coherencia entre los los dos sistemas</t>
  </si>
  <si>
    <t>Se incluirá en el procedimiento CEN-PRC10 Mantenimiento de una categoría una actividad que estipule las tareas a ejecutar cuando haya novedades que puedan afectar al SIIF</t>
  </si>
  <si>
    <t>30/06/2018
16/08/2019</t>
  </si>
  <si>
    <t>D:\ARCHIVOS NUBIA\CONTROL INTERNO\auditoria año 2017\Auditoria Centralización de la Información\1 papeles de trabajo\7 evidencias y gestión\evidencias\INDICADORES
doc: PROPUESTA CEN-PRC09 PAR Y MAN CATEGORIA
Z:\2017 y Anteriores\auditorias\2017\Centralización de Información\4 Plan de mejoramiento\Evidencias seguimiento\Evidencias 2019-2
doc: CEN-PRC21 PARAMETRIZACIÓN Y MANTENIMIENTO DE UNA CATEGORIA.</t>
  </si>
  <si>
    <t>Dentro de la información enviada por el GIT, se evidencia la modificación al procedimiento, sin embargo, no está públicado en SIGI.
Dhernandez: No se ha podido concluir, por inconvenientes con el SIGI
Dhernandez: El proceso solicita prorroga para entrega de evidencias hasta el 16/08/2019, mediante correo del 13 de junio de 2019
Dhernandez: Se ajustó el procedimiento en la nota de la actividad No. 01, teniendo en cuenta la recomendación.</t>
  </si>
  <si>
    <r>
      <rPr>
        <b/>
        <sz val="8"/>
        <color indexed="8"/>
        <rFont val="Arial"/>
        <family val="2"/>
      </rPr>
      <t>IMPLEMENTACIÓN DE LAS NORMAS EN EL SISTEMA INTEGRADO DE INFORMACIÓN FINANCIERA SIIF-NACIÓN</t>
    </r>
    <r>
      <rPr>
        <sz val="8"/>
        <color indexed="8"/>
        <rFont val="Arial"/>
        <family val="2"/>
      </rPr>
      <t xml:space="preserve">
2, Al verificar los documentos publicados en el sistema SIGI, se observa la ausencia de la publicación del procedimiento del Sistema de Presupuesto y Giro de Regalías, nos informan que falta revisión y apoyo para publicarlo.
</t>
    </r>
    <r>
      <rPr>
        <b/>
        <sz val="8"/>
        <color indexed="8"/>
        <rFont val="Arial"/>
        <family val="2"/>
      </rPr>
      <t>OBSERVACIÓN</t>
    </r>
    <r>
      <rPr>
        <sz val="8"/>
        <color indexed="8"/>
        <rFont val="Arial"/>
        <family val="2"/>
      </rPr>
      <t xml:space="preserve">
El procedimiento Sistema de Presupuesto y Giro de Regalías, no está publicado en SIGI.</t>
    </r>
  </si>
  <si>
    <t>2, Siendo un procedimiento de años atrás y de importancia para la gestión que realiza el GIT SIIN, es imperativo que se busque la metodología para formalizarlo en el Sistema de Gestión de Calidad de la CGN, con el apoyo por parte de los funcionarios internos o con el GIT Planeación.</t>
  </si>
  <si>
    <t>El proyecto de actualización del procedimiento que  involucra los sistemas de información para los macroprocesos del SIIF-Nación y el SGPR fue elaborado hace mucho mas de un año; sin embargo, se ha dificultado su publicación por diferencia de criterios en la estructuración del mismo</t>
  </si>
  <si>
    <t>Actualizar el procedimiento que involucre los sistemas de los macroprocesos SIIF_Nacion y el SPGR</t>
  </si>
  <si>
    <t>MARTHA CECILIA PINZON RAMIREZ</t>
  </si>
  <si>
    <t>COORDINADORA GIT SIIN</t>
  </si>
  <si>
    <t>10/07/2018
28/05/2019
29/07/2019
25/09/2019</t>
  </si>
  <si>
    <t>Dhernandez: No se ha podido concluir, por inconvenientes con el SIGI
Dhernandez: El proceso solicita prorroga para entrega de evidencias hasta el 16/08/2019, mediante correo del 13 de junio de 2019
Dhernandez: Se ajustó el procedimiento, teniendo en cuenta la recomendación dada por el auditor.</t>
  </si>
  <si>
    <r>
      <t xml:space="preserve">GESTIÓN DE LA INFORMACIÓN
1, </t>
    </r>
    <r>
      <rPr>
        <sz val="8"/>
        <color indexed="8"/>
        <rFont val="Arial"/>
        <family val="2"/>
      </rPr>
      <t xml:space="preserve">Se observó que el proceso no utiliza los formatos correspondientes debido a su desactualización, sin embargo, el auditado informó que la evaluación se realiza por temas como: saldos por conciliar, operaciones reciprocas, saldos iniciales y finales, entre otros, así mismo, informo que el asesor del grupo de Gobierno realiza la evaluación, según el criterio y necesidad de la entidad.
</t>
    </r>
    <r>
      <rPr>
        <b/>
        <sz val="8"/>
        <color indexed="8"/>
        <rFont val="Arial"/>
        <family val="2"/>
      </rPr>
      <t xml:space="preserve">
OBSERVACIÓN</t>
    </r>
    <r>
      <rPr>
        <sz val="8"/>
        <color indexed="8"/>
        <rFont val="Arial"/>
        <family val="2"/>
      </rPr>
      <t xml:space="preserve">
Se evidenciaron debilidades de control para evaluar la completitud de la información que envían las entidades en una fecha de corte determinada, adicionalmente, se observó que aún están publicados en SIGI formatos que ya no están siendo utilizados.</t>
    </r>
  </si>
  <si>
    <t>Buscar la metodología que contemple una evaluación integral y uniforme de la información enviada por las entidades a la CGN, de tal manera, que sea de control tanto para el asesor como para el coordinador, quien debe realizar el seguimiento que corresponda; así como, actualizar los formatos existentes en el SIGI.</t>
  </si>
  <si>
    <t>Las macros o documentos en excell publicados en el SIGI que apoyaba la evaluacion de la  información reportada por los departamentos y las ESES, no se encuentran actualizados con las normas de los nuevos marcos expedidas por la CGN; razón de ello los servidores públicos no hacen uso de estos; la permanencia de dichos documentos controlados obedece a que el procedimiento no se ha versionado.</t>
  </si>
  <si>
    <t>Actualizar el procedimiento y retirarlos formatos que no estan siendo  utilizados</t>
  </si>
  <si>
    <t>10/03/2018
16/08/2019</t>
  </si>
  <si>
    <t>Z:\2017 y Anteriores\auditorias\2017\Centralización de Información\4 Plan de mejoramiento\Evidencias seguimiento\Evidencias 2019-2
Doc: CEN-PRC16 GESTIÓN A LA INFORMACIÓN.</t>
  </si>
  <si>
    <t>10/07/2018
28/05/2019
29/07/2019
04/10/2019</t>
  </si>
  <si>
    <t>Dhernandez: No se ha podido concluir, por inconvenientes con el SIGI
Dhernandez: El proceso solicita prorroga para entrega de evidencias hasta el 16/08/2019, mediante correo del 13 de junio de 2019
Dhernandez: Se ajustó el procedimiento, teniendo en cuenta lo planteado en la acción de mejora</t>
  </si>
  <si>
    <t>El aplicativo SEI, que fue diseñado como una herramienta  para evaluar la informacion de los municipios el cual se encuentra desactualizado  al igual que los formatos; pendiente que se de inicio al proyecto que actualizara las reglas de validacion del aplicativo SEI (Sistema de Evaluacion Institucional)</t>
  </si>
  <si>
    <t>Se actualizaran las reglas de validación del aplicativo SEI, para las entidades de gobierno y empresas,  a traves de la ejecucion del proyecto PFM-2017-4-3 “Diseño y construcción de  reglas, para efectuar validaciones, comparaciones y generación de observaciones para elaborar la Evaluación institucional de la información reportada a la CGN”.</t>
  </si>
  <si>
    <t xml:space="preserve">2017 y anteriores \ Auditorias \ 2017 \ Centralización de Información\4. Planes de Mejoramiento\ evidencia 2019 </t>
  </si>
  <si>
    <t>SI</t>
  </si>
  <si>
    <t>10/07/2018
28/05/2019</t>
  </si>
  <si>
    <r>
      <rPr>
        <b/>
        <sz val="8"/>
        <color indexed="8"/>
        <rFont val="Arial"/>
        <family val="2"/>
      </rPr>
      <t xml:space="preserve">PRIMERA OBSERVACIÓN : </t>
    </r>
    <r>
      <rPr>
        <sz val="8"/>
        <color indexed="8"/>
        <rFont val="Arial"/>
        <family val="2"/>
      </rPr>
      <t xml:space="preserve">La acción propuesta no esta en línea con la recomendación y el tiempo de finalización de la acción no debe ser superior a 6 meses
</t>
    </r>
    <r>
      <rPr>
        <b/>
        <sz val="8"/>
        <color indexed="8"/>
        <rFont val="Arial"/>
        <family val="2"/>
      </rPr>
      <t xml:space="preserve">SEGUNDA OBSERVACIÓN: </t>
    </r>
    <r>
      <rPr>
        <sz val="8"/>
        <color indexed="8"/>
        <rFont val="Arial"/>
        <family val="2"/>
      </rPr>
      <t xml:space="preserve">Dentro de la información suministrada por el GIT, no se evidencia las acciones realizadas 
</t>
    </r>
    <r>
      <rPr>
        <b/>
        <sz val="8"/>
        <color rgb="FF000000"/>
        <rFont val="Arial"/>
        <family val="2"/>
      </rPr>
      <t xml:space="preserve">TERCERA OBSERVACIÓN: dhernandez: </t>
    </r>
    <r>
      <rPr>
        <sz val="8"/>
        <color rgb="FF000000"/>
        <rFont val="Arial"/>
        <family val="2"/>
      </rPr>
      <t>Se entregaron las evidencias correspondientes, para realizar el cierre de la acción</t>
    </r>
    <r>
      <rPr>
        <sz val="8"/>
        <color indexed="8"/>
        <rFont val="Arial"/>
        <family val="2"/>
      </rPr>
      <t xml:space="preserve">
</t>
    </r>
  </si>
  <si>
    <t>desde el 17 de dicimbre se dio inicio al proyecto PFM-2017-4-3 “Diseño y construcción de  reglas, para efectuar validaciones, comparaciones y generación de observaciones para elaborar la Evaluación institucional de la información reportada a la CGN”.</t>
  </si>
  <si>
    <r>
      <t>GESTIÓN DE LA INFORMACIÓN</t>
    </r>
    <r>
      <rPr>
        <sz val="8"/>
        <color indexed="8"/>
        <rFont val="Arial"/>
        <family val="2"/>
      </rPr>
      <t xml:space="preserve">
2, ►Empresas
Se realizó una prueba de trazabilidad en situ, con el objetivo de ratificar el seguimiento a los ajustes en la información que remiten a la CGN, como resultado, se evidenció que el asesor determina la realización del ajuste por parte de las entidades, con la retransmisión de la información; por lo anterior se puede inferir que la verificación realizada es con base a las retransmisiones, y no al registro único de ajuste.
Con base a las evidencias se determina que los temas con mayores dificultades en la implementación de las normas, se presentan en la implementación de la resolución 706 de 2016, relacionada con la homologación y falencias de las empresas en la actualización de la tabla de participación patrimonial; de igual manera se remitió un documento en donde se establece la gestión para las omisas, verificación de informes, saldos finales e iniciales, entre otros.
►Gobierno
Se verificó que el GIT Entidades Gobierno aborda la gestión de acuerdo con los temas que se requieren: saldos por conciliar, operaciones reciprocas y diferencias SIIF - CHIP, entre otros, de igual manera, nos informan que los demás temas son abordados por el asesor de acuerdo con el criterio y necesidad de la entidad. Así mismo, con base a una encuesta elaborada por la Subcontaduría de Consolidación de la Información a las entidades de Gobierno, el GIT realizó la gestión de interactuar con ellas en las dificultades presentadas en la implementación de las normas de Gobierno Resolución 533/2015, desde allí se ha podido guiar a las entidades en la implementación y asesorarlas en lo que se ha requerido, así como, determinar las posibles dificultades en la implementación. </t>
    </r>
  </si>
  <si>
    <t xml:space="preserve">Generar estrategias de gestión para evaluar el cumplimiento por parte de las Empresas de la Resolución 414/2014, la cual podría apoyarse en la información enviada en las categorías Esfa e Información Contable Pública-Convergencia. </t>
  </si>
  <si>
    <t>No se ha realizado gestion con las Empresas para determinar las dificultades técnicas o contables en la implementación del nuevo marco normativo Resolucion 414/2014.</t>
  </si>
  <si>
    <t>Elaborar encuesta para establecer las dificultades tecnicas o contables en la implementacion del nuevo marco normativo a las empresas.</t>
  </si>
  <si>
    <t>ANA CECILIA RODRIGUEZ CASAS</t>
  </si>
  <si>
    <t>COORDINADORA GIT GESTION EMPRESAS</t>
  </si>
  <si>
    <t>D:\ARCHIVOS NUBIA\CONTROL INTERNO\auditoria año 2017\Auditoria Centralización de la Información\4 plan de mejoramiento\Evidencias seguimiento
Doc: Encuesta Para Empresas  M N Empresas  414 de 2014</t>
  </si>
  <si>
    <r>
      <rPr>
        <b/>
        <sz val="8"/>
        <color indexed="8"/>
        <rFont val="Arial"/>
        <family val="2"/>
      </rPr>
      <t xml:space="preserve">PRIMERA OBSERVACIÓN </t>
    </r>
    <r>
      <rPr>
        <sz val="8"/>
        <color indexed="8"/>
        <rFont val="Arial"/>
        <family val="2"/>
      </rPr>
      <t xml:space="preserve">
El tiempo de la finalización de la acción no debe ser superior a 6 meses</t>
    </r>
  </si>
  <si>
    <t xml:space="preserve">En lo posible solicitar la documentación que se requiera para comprobar la realización de los ajustes contables cuando sea pertinente; es de aclarar que estas acciones excluyen la gestión que se realiza con los saldos por conciliar, operaciones reciprocas, saldos iniciales y finales, diferencias SIIF y CHIP. </t>
  </si>
  <si>
    <t>No se solicita los documentos soportes de los ajustes contables realizado por las Entidades Contables Publicas-ECP, que permita  comprobar la realización de los ajustes contables cuando sea pertinente</t>
  </si>
  <si>
    <t>Instruir al servidor público del equipo de trabajo para que solicite a las entidades públicas y empresas, la documentación en los casos que se requiera, comprobar el cumplimiento del RCP frente a la imputación  del  ajuste contable.</t>
  </si>
  <si>
    <t>permanente</t>
  </si>
  <si>
    <t xml:space="preserve">ANA CECILIA RODRIGUEZ CASAS
BLANCA OFELIA MARTINEZ </t>
  </si>
  <si>
    <t>COORDINADORA GIT GESTION EMPRESAS
COORDINADORA GIT ENTIDADES DE GOBIERNO</t>
  </si>
  <si>
    <t>D:\ARCHIVOS NUBIA\CONTROL INTERNO\auditoria año 2017\Auditoria Centralización de la Información\4 plan de mejoramiento\Evidencias seguimiento.
DOC: ACCIONES ENTIDADES DE GOBIERNO (1)</t>
  </si>
  <si>
    <t xml:space="preserve">Se recomienda que una vez se tenga un diagnóstico de las dificultades presentadas en los cambios normativos, se realice una bitácora para conservar la historia y lecciones aprendidas; así como, para evaluación a las cuentas que integran los informes financieros. </t>
  </si>
  <si>
    <t>No existe una bitácora para conservar la historia y lecciones aprendidas en los cambios normativos</t>
  </si>
  <si>
    <t>Cargar en el Pathfinder la historia de las dificultades y lecciones aprendidas en la implementación de las Resoluciones  533 de 2015 y 414 de 2014</t>
  </si>
  <si>
    <t>Dentro de la información enviada por el GIT, no se evidencia la acciones realizadas
Dhernandez: Se revisaron las acciones con el proceso Centralización de la Información y se estableció que debia cerrarse porque ya no aplica.</t>
  </si>
  <si>
    <t xml:space="preserve">De conformidad con las disposiciones generales de la Estrategia de Gobierno en Línea y en Atención al Servicio al Ciudadano, se implemente una encuesta para todas las entidades que reciben la asesoría, así como, modificar el procedimiento para incluirla y sea monitoreada por el Coordinador del área. </t>
  </si>
  <si>
    <t>De acuerdo con el procedimiento PI-PRC15,  se debe establecer un mecanismo  para evaluar y medir la percepción del cliente externo respecto a los servicios que presta la CGN. Como responsable del envió de las encuesta y su consolidación es el GIT de Planeación; coherente con ello se ajustó una encuesta con las tres Subcontaduría para medir la satisfacción de los clientes.
Asimismo, cuando los servidores realizan asesoria o asistencia tecnicas en las comisiones (In situ, instaciones de una entidad publica), deben hacer diligenciar la encuesta de percepcion que maneja el GIT de Comunicaciones. 
Al interior de la Subcontaduria no se dispone de un modelo de encuesta para ser diligenciada por los funcionarios de las ECP que reciben asesoria y asistencia tecnica de manera presencial en las instalaciones de la CGN, en particular la realizacion de las mesas de trabajo.</t>
  </si>
  <si>
    <t>Socializar y analizar el resultado de la tabulación de las diferentes encuestas y observaciones presentadas  y que tengan incidencia en los servicios que presta la Subcontaduria. Usar los resultados para el mejoramiento continuo estableciendo acciones de mejora o correctivas; elaborar documento con los compromisos establecidos en cada equipo de trabajo y cargar en los soportes respectivos  Pathfinder.
Solicitar a los visitantes diligenciar encuesta de satisfaccion  respecto a la asesoria y asistencia tecnica brindada por el servidor publico de la Subcontaduria.</t>
  </si>
  <si>
    <t>D:\ARCHIVOS NUBIA\CONTROL INTERNO\auditoria año 2017\Auditoria Centralización de la Información\4 plan de mejoramiento\Evidencias seguimiento.
Doc: Encuesta medición  sastisfaccion  junio 27 de 2018</t>
  </si>
  <si>
    <t xml:space="preserve">Dentro de la información enviada por el GIT, se evidencia el formato de ENCUESTA DE MEDICIÓN SATISFACCIÓN DEL CLIENTE  DE LA CGN, pero no observamos la tabulación del resultado y la socialización.
dhernandez: Se entregaron las evidencias correspondientes, para realizar el cierre de la acción.
</t>
  </si>
  <si>
    <r>
      <rPr>
        <b/>
        <sz val="8"/>
        <color indexed="8"/>
        <rFont val="Arial"/>
        <family val="2"/>
      </rPr>
      <t>GESTIÓN DE LA INFORMACIÓN</t>
    </r>
    <r>
      <rPr>
        <sz val="8"/>
        <color indexed="8"/>
        <rFont val="Arial"/>
        <family val="2"/>
      </rPr>
      <t xml:space="preserve">
3, Se observó que tanto el grupo de Empresas como de entidades de Gobierno desarrollan mesas de trabajo de acuerdo con la opinión que emite la CGR.
Con el grupo de Gobierno se verificó una mesa de trabajo donde se observó que las diferencias en cifras producto del movimiento débito o crédito de una cuenta, no permiten corrobar que el ajuste convenido efectivamente se haya aplicado en la contabilidad.
Por otra parte, se observa que el formato utilizado por el asesor del grupo de Empresas, para llevar a cabo las mesas de trabajo en algunas ocasiones se realiza de forma manual, perdiendo claridad de los temas tratados y los compromisos por parte de las entidades en las actividades a realizar.
</t>
    </r>
    <r>
      <rPr>
        <b/>
        <sz val="8"/>
        <color indexed="8"/>
        <rFont val="Arial"/>
        <family val="2"/>
      </rPr>
      <t>OBSERVACIÓN:</t>
    </r>
    <r>
      <rPr>
        <sz val="8"/>
        <color indexed="8"/>
        <rFont val="Arial"/>
        <family val="2"/>
      </rPr>
      <t xml:space="preserve">
Existen debilidades en el seguimiento sobre los ajustes convenidos y la verificación de los documentos que garanticen su aplicación. 
Se determinó que para el grupo de Empresas en algunas ocasiones no se registra el formato establecido para el desarrollo de las mesas de trabajo en magnético, perdiendo claridad en los temas tratados y los compromisos adquiridos.</t>
    </r>
  </si>
  <si>
    <t>Con la finalidad de constatar la efectividad de las mesas de trabajo, la razonabilidad de las cifras y teniendo en cuenta el volumen en los ajustes a recibir una vez se efectúen estas, sugerimos la misma recomendación relacionada en la prueba 14: “Verificar los informes que remiten las entidades o solicitar la documentación que se requiera para comprobar la realización de los ajustes contables”.</t>
  </si>
  <si>
    <t>No se solicita los documentos soportes de los ajustes contables realizado por las empresas, que permita realizar el seguimiento y verificacion  del cumplimiento de los compromisos pactados entre las partes y su fecha de ejecuion.</t>
  </si>
  <si>
    <t>Solicitar a las entidades públicas y empresas, la información del avance de los compromisos adquiridos en mesa de trabajo, que permita cotejar el cumplimiento de lo pactado y su fecha de ejecución.</t>
  </si>
  <si>
    <t>D:\ARCHIVOS NUBIA\CONTROL INTERNO\auditoria año 2017\Auditoria Centralización de la Información\4 plan de mejoramiento\Evidencias seguimiento.
doc: INFOR SEGUIMIENTO M TRABAJO CGR 2017</t>
  </si>
  <si>
    <t>Se sugiere al grupo de Empresas que la elaboración de las mesas de trabajo, se almacene en medio magnético para efectos de claridad en el desarrollo de la mesa de trabajo y los compromisos adquiridos por parte de las entidades, así como, la conservación del documento</t>
  </si>
  <si>
    <t>Se hacen algunas actas a mano</t>
  </si>
  <si>
    <t>Elaborar las actas de manera digital, para la conservacion y custodia  escanear y cargar en el pathfinder del GIT respectivo y una vez cumplido el tiempo de retencion en el archivo de gestion  (TRD), transferir al archivo central</t>
  </si>
  <si>
    <t>Z:\2017 y Anteriores\auditorias\2017\Centralización de Información\4 Plan de mejoramiento\Evidencias seguimiento\Evidencias 2019\evidenciasplandemejoramiento2017 (1)</t>
  </si>
  <si>
    <t>Dentro de la información enviada por el GIT, no se evidencia las acciones.
dhernandez: Se entregaron las evidencias correspondientes, para realizar el cierre de la acción</t>
  </si>
  <si>
    <t>según información en reunion con la encargada de calidad se afirma que se hacen reuniones  y actas</t>
  </si>
  <si>
    <r>
      <rPr>
        <b/>
        <sz val="8"/>
        <color indexed="8"/>
        <rFont val="Arial"/>
        <family val="2"/>
      </rPr>
      <t>ASISTENCIA TÉCNICO CONTABLE</t>
    </r>
    <r>
      <rPr>
        <sz val="8"/>
        <color indexed="8"/>
        <rFont val="Arial"/>
        <family val="2"/>
      </rPr>
      <t xml:space="preserve">
Se verifico que el GIT Empresas no realizó asistencias técnicas durante el año 2016 y lo que lleva año 2017.
El GIT de Entidades de Gobierno, nos informa que el diagnóstico de necesidades fue establecido por la gestión realizada a los saldos por conciliar, lo cual permitió establecer las dificultades que presentan las entidades en la aplicabilidad de la norma de Sistema General de Regalías, entre otros. 
Para abordar los temas a asistir, la Coordinadora determina la disponibilidad del asesor y la capacidad técnica, de igual manera, el cronograma fue planeado para abordarse por departamentos esto teniendo en cuenta que se invitaría a las alcaldías a trasladarse a la ciudad capital y poder asistirles también.
De igual manera, dos entidades se visitaron por solicitud dirigida al Contador General de la Nación y otra entidad por que se presentó diferencias entre SIIF-CHIP.
</t>
    </r>
    <r>
      <rPr>
        <b/>
        <sz val="8"/>
        <color indexed="8"/>
        <rFont val="Arial"/>
        <family val="2"/>
      </rPr>
      <t>OBSERVACIÓN:</t>
    </r>
    <r>
      <rPr>
        <sz val="8"/>
        <color indexed="8"/>
        <rFont val="Arial"/>
        <family val="2"/>
      </rPr>
      <t xml:space="preserve">
Se comprobó que el GIT Empresas no ha llevado a cabo asistencias técnicas contables año 2016 y lo transcurrido 2017, y que no se tiene un diagnóstico de las dificultades que se les presenta en la implementación del nuevo marco normativo.</t>
    </r>
  </si>
  <si>
    <t xml:space="preserve">Con una muestra de empresas realizar asistencia técnica y verificar el cumplimiento normativo Resolución 414/2014 con la finalidad de detectar inconvenientes en la aplicación de la norma. </t>
  </si>
  <si>
    <t xml:space="preserve">El GIT de Gestión Empresas realizo en el 2017 de manera permanente el acompañamiento en asesoría y asistencia técnica contable a las empresas directamente en Bogotá, por asunto presupuestales, lo anterior no quita merito a la gestión realizada desde las instalaciones de la CGN vía telefónica, correo electrónico, Orfeo o presencial.
Lo cierto es que no se tiene un diagnóstico de las dificultades que presentan las empresas para implementar el marco normativo convergencia </t>
  </si>
  <si>
    <t>Definir las estrategias de asesoría y asistencia técnica contable a ejecutar a las empresas, de acuerdo al resultado de las encuestas sobre las dificultades técnicas o contables en la implementación del nuevo marco normativo.</t>
  </si>
  <si>
    <r>
      <rPr>
        <b/>
        <sz val="8"/>
        <color indexed="8"/>
        <rFont val="Arial"/>
        <family val="2"/>
      </rPr>
      <t>PRIMERA OBSERVACIÓN</t>
    </r>
    <r>
      <rPr>
        <sz val="8"/>
        <color indexed="8"/>
        <rFont val="Arial"/>
        <family val="2"/>
      </rPr>
      <t xml:space="preserve"> 
El resultado de la auditoría determinó que no se realizaron  las actividades establecidas en el procedimiento CEN-PRC20, por tanto el análisis de causa raíz debería ser revisado.
La acción propuesta no esta en línea con la recomendación y el tiempo de finalización de la acción no debe ser superior a 6 meses
</t>
    </r>
    <r>
      <rPr>
        <b/>
        <sz val="8"/>
        <color indexed="8"/>
        <rFont val="Arial"/>
        <family val="2"/>
      </rPr>
      <t xml:space="preserve">
SEGUNDA OBSERVACIÓN 
</t>
    </r>
    <r>
      <rPr>
        <sz val="8"/>
        <color indexed="8"/>
        <rFont val="Arial"/>
        <family val="2"/>
      </rPr>
      <t xml:space="preserve">
Dentro de la información enviada por el GIT, no se evidencia las acciones.
</t>
    </r>
    <r>
      <rPr>
        <b/>
        <sz val="8"/>
        <color rgb="FF000000"/>
        <rFont val="Arial"/>
        <family val="2"/>
      </rPr>
      <t>TERCERA OBSERVACIÓN:</t>
    </r>
    <r>
      <rPr>
        <sz val="8"/>
        <color indexed="8"/>
        <rFont val="Arial"/>
        <family val="2"/>
      </rPr>
      <t xml:space="preserve"> dhernandez: Se revisaron las acciones con el proceso Centralización de la Información y se estableció que debia cerrarse porque ya no aplica.</t>
    </r>
  </si>
  <si>
    <r>
      <rPr>
        <b/>
        <sz val="8"/>
        <color indexed="8"/>
        <rFont val="Arial"/>
        <family val="2"/>
      </rPr>
      <t>CATEGORIZACIÓN</t>
    </r>
    <r>
      <rPr>
        <sz val="8"/>
        <color indexed="8"/>
        <rFont val="Arial"/>
        <family val="2"/>
      </rPr>
      <t xml:space="preserve">.
Al ratificar la ejecución de la actividad 13 del procedimiento en cuanto a “verificar la información contenida en el proyecto de resolución de categorización frente al reporte del aplicativo”, y teniendo en cuenta que el responsable de ejecutarla es el Subcontador de Centralización de la Información; se observó que en el control se verifica la información del proyecto, frente al aplicativo, mas no se controla o verifica la coherencia de la información (cifras) frente al insumo que da origen a este proyecto de categorización
Del 28 de noviembre de 2016 como título “Refrendación Eficiencia Fiscal” y en el desarrollo en el Numeral 1 se menciona Revisión mecanismos utilizados para el diseño y desarrollo del producto categorización.
</t>
    </r>
    <r>
      <rPr>
        <b/>
        <sz val="8"/>
        <color indexed="8"/>
        <rFont val="Arial"/>
        <family val="2"/>
      </rPr>
      <t>OBSERVACIÓN:</t>
    </r>
    <r>
      <rPr>
        <sz val="8"/>
        <color indexed="8"/>
        <rFont val="Arial"/>
        <family val="2"/>
      </rPr>
      <t xml:space="preserve">
En concordancia con lo enunciado anteriormente y el procedimiento, se observa que en la revisión efectuada no se confirman las cifras establecidas en el proyecto o aplicativo con las cifras dadas por las entidades que envían la información, la cual es la base para la categorización.
De igual manera se evidencian debilidades de forma y fondo en el documento que soporta las reuniones, toda vez que se identifica como acta pero no tiene consecutivo, el titulo no es coherente con el desarrollo de la reunión.
</t>
    </r>
  </si>
  <si>
    <t xml:space="preserve">Fortalecer, modificar o establecer controles que permitan asegurar la coherencia de las cifras de los entes externos, frente al proyecto de resolución y aplicativo.
Es importante tener en cuenta el diseño del control en cuanto al responsable, el cual sugerimos que podría ser un cargo más alto de quien efectúa la categorización; de igual manera, formalizar el registro de la ejecución de este control, así como la documentación de éste el cual debe incorporarse en el procedimiento
</t>
  </si>
  <si>
    <t>Efectivamente antes de realizar el proyecto de resolucion se ejecuta la actividad número 11 "Revisión y verificación de producto" se verifica la consistencia en cuanto a la integralidad y ejecución de calculos frente al producto que arroja el aplicativo.
En esta etapa de pruebas se verifica:
• La actualización de los datos básicos en el aplicativo, tales como la inclusión del salario mínimo correspondiente a la vigencia correspondiente por ejemplo para el 2016 el SMLV fue de $689.454.00 pesos y el año de la vigencia de la categoría a certificar 2018.
• Se cotejo las salidas del aplicativo con la información cargada a este para todas las entidades, verificando que no presentaran desavenencia o inconsistencias entre ellas.
• Se confronto que las entidades auto categorizadas que comunico el Ministerio del Interior, hayan reportado a la Contraloría General de la República en la vigencia anterior los ICLD y gastos de funcionamiento; en caso de encontrarse entidades auto categorizadas que no cumplieron con el tramite aprobado de Ley, el proceso de categorización se lleva a cabo con la información que reposa de estas entidades en la base de datos de la CGN.
• Se realizan pruebas de consistencia en cuanto a integralidad y ejecución de cálculos teniendo en cuenta los criterios establecidos por Ley, para determinar la categoría en la cual se ubica un departamento, distrito o municipio;  si el resultando del producto esta ajustado a la normativa vigente, permite ser liberado el producto y se elabora el proyecto de resolucion para el tramite de revision y aprobacion.</t>
  </si>
  <si>
    <t>Se va a revisar el procedimiento y se puntualizara en la actividad 11 el detalle de las tareas a ejecutar.</t>
  </si>
  <si>
    <t>D:\ARCHIVOS NUBIA\CONTROL INTERNO\auditoria año 2017\Auditoria Centralización de la Información\4 plan de mejoramiento\Evidencias seguimiento
DOC: CEN-PRC13 CATEGORIZACION  SIGI
Z:\2017 y Anteriores\auditorias\2017\Centralización de Información\4 Plan de mejoramiento\Evidencias seguimiento\Evidencias 2019-2
Doc: CEN-PRC13 PROCEDIMIENTO CARACTERIZACIÓN def.</t>
  </si>
  <si>
    <t>10/07/2018
28/05/2019
27/07/2019
25/09/2019</t>
  </si>
  <si>
    <t>Dentro de la información enviada por el GIT, se evidencia la modificación al procedimiento, sin embargo, no está públicado en SIGI.
Dhernandez: No se ha podido concluir, por inconvenientes con el SIGI
Dhernandez: El proceso solicita prorroga para entrega de evidencias hasta el 16/08/2019, mediante correo del 13 de junio de 2019
Dhernandez: Se ajustó el procedimiento 13, en su actividad No. 11, acogiendo lo sugerido por el auditor.</t>
  </si>
  <si>
    <r>
      <rPr>
        <b/>
        <sz val="8"/>
        <color indexed="8"/>
        <rFont val="Arial"/>
        <family val="2"/>
      </rPr>
      <t>REFRENDACIÓN DE LA EFICIENCIA ADMINISTRATIVA Y EFICIENCIA FISCAL</t>
    </r>
    <r>
      <rPr>
        <sz val="8"/>
        <color indexed="8"/>
        <rFont val="Arial"/>
        <family val="2"/>
      </rPr>
      <t xml:space="preserve">
1, Se verificó el formato CEN15-FOR01-Planilla seguimiento refrendación eficiencia fiscal y CEN14-FOR07-Matriz de verificación límite del gasto, para comprobar que el funcionario encargado realice la revisión que corresponda a la normatividad que esté vigente para el proceso. 
De igual manera, se ratificó que en el numeral 3 marco legal del procedimiento CEN-PRC15 “Refrendación de la eficiencia fiscal”, se contemple la normatividad vigente.
</t>
    </r>
    <r>
      <rPr>
        <b/>
        <sz val="8"/>
        <color indexed="8"/>
        <rFont val="Arial"/>
        <family val="2"/>
      </rPr>
      <t>OBSERVACIÓN</t>
    </r>
    <r>
      <rPr>
        <sz val="8"/>
        <color indexed="8"/>
        <rFont val="Arial"/>
        <family val="2"/>
      </rPr>
      <t xml:space="preserve">
Se evidenció  que en el procedimiento CEN-PRC15 “Refrendación de la eficiencia fiscal”, se hace referencia a la Resolución 711 de 11 de diciembre de 2013, siendo lo correcto 2012, y no se contempla la Resolución 255 de 2014 la cual subrroga la 711.</t>
    </r>
  </si>
  <si>
    <t xml:space="preserve">Establecer la causa origen de la desactualización del marco legal en este procedimiento y crear mecanismos de control que aseguren la actualización permanente del mismo; es de aclarar que en el desarrollo de la auditoría se realiza por selección por cuanto no se pueden detectar las debilidades, por lo cual sugerimos efectuar la revisión a todos los procedimientos. </t>
  </si>
  <si>
    <t>No se realizo el control oportuno al marco legal cuando se actualizo el procedimento en octubre de 2016; no obstante, existir una resolucion que afectaba al mismo.</t>
  </si>
  <si>
    <t>Actualizar el procedimiento y verificar que toda norma que surga sea incluida en el procedimiento</t>
  </si>
  <si>
    <t>28/02/2018
16/08/2019</t>
  </si>
  <si>
    <t>D:\ARCHIVOS NUBIA\CONTROL INTERNO\auditoria año 2017\Auditoria Centralización de la Información\4 plan de mejoramiento\Evidencias seguimiento
DOC: CEN-PRC14 REFRENDACIÓN DE LA EFICIENCIA ADMINISTRATIVA -SIGI
Z:\2017 y Anteriores\auditorias\2017\Centralización de Información\4 Plan de mejoramiento\Evidencias seguimiento\Evidencias 2019-2
Doc: Marco Legal Revisado por Juridica.</t>
  </si>
  <si>
    <t>Dentro de la información enviada por el GIT, se evidencia la modificación al procedimiento, sin embargo, no está públicado en SIGI.
Dhernandez: No se ha podido concluir, por inconvenientes con el SIGI
Dhernandez: El proceso solicita prorroga para entrega de evidencias hasta el 16/08/2019, mediante correo del 13 de junio de 2019.
Dherhandez: Se actualizó el marco legal del procedimiento teniendo en cuenta lo sugerido por el auditor.</t>
  </si>
  <si>
    <r>
      <t xml:space="preserve">
</t>
    </r>
    <r>
      <rPr>
        <b/>
        <sz val="8"/>
        <color indexed="8"/>
        <rFont val="Arial"/>
        <family val="2"/>
      </rPr>
      <t>REFRENDACIÓN DE LA EFICIENCIA ADMINISTRATIVA Y EFICIENCIA FISCAL</t>
    </r>
    <r>
      <rPr>
        <sz val="8"/>
        <color indexed="8"/>
        <rFont val="Arial"/>
        <family val="2"/>
      </rPr>
      <t xml:space="preserve">
2, Se verificó el formato CEN14-FOR07-Matriz de verificación del límite del gasto y el formato CEN15-FOR07-Matriz de refrendación eficiencia fiscal, donde se comprobó que el aplicativo que se utiliza es una macro en Excel, el cual requiere de manipulación manual de información.
</t>
    </r>
    <r>
      <rPr>
        <b/>
        <sz val="8"/>
        <color indexed="8"/>
        <rFont val="Arial"/>
        <family val="2"/>
      </rPr>
      <t>OBSERVACIÓN:</t>
    </r>
    <r>
      <rPr>
        <sz val="8"/>
        <color indexed="8"/>
        <rFont val="Arial"/>
        <family val="2"/>
      </rPr>
      <t xml:space="preserve">
Se comprobó que el aplicativo que se utiliza para refrendar la información es una macro elaborada en una hoja de Excel, requiere que el funcionario encargado de refrendar manipule demasiada información, incurriendo en un potencial riesgo de inexactitud en la información, debido a la operatividad.
Se comprobó que no existe revisión por parte de un funcionario diferente al que refrenda la información, para garantizar que los datos suministrados por las entidades encargadas sean las mismas que se incluyen en la hoja de Excel, puede existir un potencial riesgo de información alterada e inconsistente al ser manipulada la información.
</t>
    </r>
  </si>
  <si>
    <t xml:space="preserve">Fortalecer, modificar o establecer controles que permitan asegurar la coherencia de las cifras de los entes externos, frente al proyecto de resolución y aplicativo.
Es importante tener en cuenta el diseño del control en cuanto al responsable, el cual sugerimos que podría ser un cargo más alto de quien efectúa la categorización; de igual manera, formalizar el registro de la ejecución de este control, así como la documentación de esté el cual debe incorporarse en el procedimiento
</t>
  </si>
  <si>
    <t>Se realizó por parte del equipo de trabajo del GIT CHIP el  desarrollo de tres categorías calculadas al interior del Sistema CHIP, que permitierán realizar el proceso de refrendación de eficiencia fiscal de manera automática, pero al momento de efectuar las respectivas pruebas se comprobaron problemas de temporalidad que llevaron a desechar el proyecto por las incosistencias que generaba sobre el resultado final. 
En el procedimiento se considera quien verifica (Verificador) y quien ejecuta la acción (funcionario designado)</t>
  </si>
  <si>
    <t>Realizar reingenieria a los procedimientos de Refrendacion, especificar  en la actividad tres (3)  el responsable de las tareas.</t>
  </si>
  <si>
    <t>D:\ARCHIVOS NUBIA\CONTROL INTERNO\auditoria año 2017\Auditoria Centralización de la Información\4 plan de mejoramiento\Evidencias seguimiento
DOC: CEN-PRC14 REFRENDACIÓN DE LA EFICIENCIA ADMINISTRATIVA -SIGI
Z:\2017 y Anteriores\auditorias\2017\Centralización de Información\4 Plan de mejoramiento\Evidencias seguimiento\Evidencias 2019-2
Doc: CEN-PRC14 REFRENDACIÓN DE LA EFICIENCIA ADMINISTRATIVA.</t>
  </si>
  <si>
    <t>10/07/2018
28/05/2019
29/07/2019</t>
  </si>
  <si>
    <r>
      <t xml:space="preserve">En el borrador de modificación del procedimiento no se evicencia que se efectue las observaciones realizada en la auditoría las cuales determinan: </t>
    </r>
    <r>
      <rPr>
        <u/>
        <sz val="8"/>
        <color indexed="8"/>
        <rFont val="Arial"/>
        <family val="2"/>
      </rPr>
      <t xml:space="preserve">
"</t>
    </r>
    <r>
      <rPr>
        <i/>
        <u/>
        <sz val="8"/>
        <color indexed="8"/>
        <rFont val="Arial"/>
        <family val="2"/>
      </rPr>
      <t>Se comprobó que no existe revisión por parte de un funcionario diferente al que refrenda la información, para garantizar que los datos suministrados por las entidades encargadas sean las mismas que se incluyen en la hoja de Exce</t>
    </r>
    <r>
      <rPr>
        <i/>
        <sz val="8"/>
        <color indexed="8"/>
        <rFont val="Arial"/>
        <family val="2"/>
      </rPr>
      <t>l, puede existir un potencial riesgo de información alterada e inconsistente al ser manipulada la información</t>
    </r>
    <r>
      <rPr>
        <sz val="8"/>
        <color indexed="8"/>
        <rFont val="Arial"/>
        <family val="2"/>
      </rPr>
      <t>".</t>
    </r>
    <r>
      <rPr>
        <sz val="8"/>
        <color theme="1"/>
        <rFont val="Arial"/>
        <family val="2"/>
      </rPr>
      <t xml:space="preserve">
Dhernandez: No se ha podido concluir, por inconvenientes con el SIGI
Dhernandez: El proceso solicita prorroga para entrega de evidencias hasta el 16/08/2019, mediante correo del 13 de junio de 2019
Dhernandez: Se asignan los responsables en la actividad 1 del repositorio.</t>
    </r>
  </si>
  <si>
    <r>
      <t xml:space="preserve">
</t>
    </r>
    <r>
      <rPr>
        <b/>
        <sz val="8"/>
        <color indexed="8"/>
        <rFont val="Arial"/>
        <family val="2"/>
      </rPr>
      <t>REFRENDACIÓN DE LA EFICIENCIA ADMINISTRATIVA Y EFICIENCIA FISCAL</t>
    </r>
    <r>
      <rPr>
        <sz val="8"/>
        <color indexed="8"/>
        <rFont val="Arial"/>
        <family val="2"/>
      </rPr>
      <t xml:space="preserve">
3, Se comprobó que las carpetas de refrendación publicadas en el servidor de archivos (Pathfinder), donde reposa el formato CEN15-FOR06 “Encuesta a satisfacción”, se encuentra únicamente archivada para el año 2017, para los anteriores años no se localizó la carpeta, así mismo, la encuesta no tiene firma y no se cuenta con el correo remisorio de la entidad que lo diligenció.
</t>
    </r>
    <r>
      <rPr>
        <b/>
        <sz val="8"/>
        <color indexed="8"/>
        <rFont val="Arial"/>
        <family val="2"/>
      </rPr>
      <t xml:space="preserve">
OBSERVACIÓN:</t>
    </r>
    <r>
      <rPr>
        <sz val="8"/>
        <color indexed="8"/>
        <rFont val="Arial"/>
        <family val="2"/>
      </rPr>
      <t xml:space="preserve">
Se comprobó que el formato CEN15-FOR06 - encuesta a 3, satisfacción, se encuentra diligenciado solo para el año 2017, sin firma y sin correo remisorio por parte de la entidad.
</t>
    </r>
  </si>
  <si>
    <t xml:space="preserve">RECOMENDACIÓN:
Se solicita incluir en cada año la encuesta realizada, así como, modificar la encuesta e incluir nombre de la entidad, funcionario y firma de quien la diligencia. Por último, archivar el correo remisorio en cada una de las carpetas. 
</t>
  </si>
  <si>
    <t>En la entrega de información y transferencia del conocimento del funcionario responsable del procedimiento para las vigencias anteriores a 2016 no se cargo el soporte relativo a la encuesta</t>
  </si>
  <si>
    <t>Se ajustará la encuesta y el procedimiento de envío para tener claridad en el insumo que repose en el respectivo repositorio teniendo en cuenta las recomendaciones</t>
  </si>
  <si>
    <t>D:\ARCHIVOS NUBIA\CONTROL INTERNO\auditoria año 2017\Auditoria Centralización de la Información\4 plan de mejoramiento\Evidencias seguimiento
doc: CEN15-FOR6 ENCUESTA DE SATISFACCION REFRENDACION FISCAL (1)</t>
  </si>
  <si>
    <r>
      <t xml:space="preserve">
</t>
    </r>
    <r>
      <rPr>
        <b/>
        <sz val="8"/>
        <color indexed="8"/>
        <rFont val="Arial"/>
        <family val="2"/>
      </rPr>
      <t>OTROS ASPECTOS EVALUADOS (PROYECTOS DE INVERSIÓN, PLAN DE CONTINGENCIA, SEGURIDAD INFORMÁTICA Y COMITÉ TÉCNICO SISTEMA CHIP</t>
    </r>
    <r>
      <rPr>
        <sz val="8"/>
        <color indexed="8"/>
        <rFont val="Arial"/>
        <family val="2"/>
      </rPr>
      <t xml:space="preserve">
Se observó que el proceso objeto de esta auditoría almacena la información magnética sensible en el servidor Pathfinder en dos (2) ubicaciones diferentes, según la especialidad como se detalla a continuación:
“Subcontaduría Centralización”, y “GIT SIIF”, en la cual tienen permiso de escritura múltiples usuarios, incluso algunos que ya no laboran en la entidad.
El auditado informó que el proceso objeto de esta auditoría, no ejecuta actividades adicionales que propendan por el respaldo periódico y unificado de la información sensible que allí se produce.
</t>
    </r>
    <r>
      <rPr>
        <b/>
        <sz val="8"/>
        <color indexed="8"/>
        <rFont val="Arial"/>
        <family val="2"/>
      </rPr>
      <t xml:space="preserve">
OBSERVACIÓN:</t>
    </r>
    <r>
      <rPr>
        <sz val="8"/>
        <color indexed="8"/>
        <rFont val="Arial"/>
        <family val="2"/>
      </rPr>
      <t xml:space="preserve">
El proceso objeto de ésta auditoría carece de una copia de respaldo de primera mano, lo cual va en contravía del componente número 4 del artículo 5° de la estrategia GEL, el cual establece: “Comprende las acciones transversales a los demás componentes enunciados, tendientes a proteger la información y los sistemas de información, del acceso, uso, divulgación, interrupción o destrucción no autorizada”.
</t>
    </r>
  </si>
  <si>
    <t xml:space="preserve">Generar estrategias orientadas a la obtención de una copia de seguridad de primera mano, constante y regular, sobre la información sensible del proceso y así minimizar el potencial riesgo de pérdida o corrupción de la misma.
Poner esta situación en conocimiento del GIT de Apoyo Informático para explorar alternativas de solución que apoyen de forma sistemática el almacenamiento y seguimiento cada procedimiento que integra la Subcontaduría, brindando opciones de administración de usuarios, versionamiento, recuperación de archivos y registro de eventos
</t>
  </si>
  <si>
    <t xml:space="preserve">• Solicitar al GIT de Apoyo informático generar los controles para accesor al Pathfinder de cada GIT, acorde con las responsabilidades definidas para cada usuario: administrador del repositorio con permiso de cargue, eliminación  y actualización de la estructura y para el resto del equipo de trabajo quienes son los responsables de cargar los archivos y realizar consulta pero sin autorización de eliminar documentos propios o del equipo de trabajo.
• Designar el funcionario responsable de realizar copia de seguridad en el disco duro, a los Pathfinder de cada GIT, la primera semana de cada mes.
</t>
  </si>
  <si>
    <t>Z:\2017 y Anteriores\auditorias\2017\Centralización de Información\4 Plan de mejoramiento\Evidencias seguimiento\Evidencias 2019
Doc: P. Copia Respaldo PATHF.xls
Pathfinder Centralización. Xls</t>
  </si>
  <si>
    <t xml:space="preserve">nporras
Hernández
</t>
  </si>
  <si>
    <t>Dentro de la información enviada por el GIT, no se evidencia la acciones realizadas.
Se efectúa cierre de las acciones con correo enviado por el GIT de TIC el día 25 de junio de 2019, donde se evidenció el cumplimiento de esta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</si>
</sst>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sz val="8"/>
      <color theme="1"/>
      <name val="Arial"/>
      <family val="2"/>
    </font>
    <font>
      <b/>
      <sz val="8"/>
      <color theme="1"/>
      <name val="Calibri"/>
      <family val="2"/>
      <scheme val="minor"/>
    </font>
    <font>
      <b/>
      <sz val="8"/>
      <color rgb="FF000000"/>
      <name val="Arial"/>
      <family val="2"/>
    </font>
    <font>
      <sz val="8"/>
      <color rgb="FF000000"/>
      <name val="Arial"/>
      <family val="2"/>
    </font>
    <font>
      <sz val="8"/>
      <color theme="1"/>
      <name val="Calibri"/>
      <family val="2"/>
      <scheme val="minor"/>
    </font>
    <font>
      <b/>
      <sz val="8"/>
      <color theme="1"/>
      <name val="Arial"/>
      <family val="2"/>
    </font>
    <font>
      <b/>
      <sz val="8"/>
      <name val="Verdana"/>
      <family val="2"/>
    </font>
    <font>
      <b/>
      <sz val="8"/>
      <color indexed="8"/>
      <name val="Arial"/>
      <family val="2"/>
    </font>
    <font>
      <sz val="8"/>
      <color indexed="8"/>
      <name val="Arial"/>
      <family val="2"/>
    </font>
    <font>
      <b/>
      <sz val="8"/>
      <name val="Arial"/>
      <family val="2"/>
    </font>
    <font>
      <sz val="9"/>
      <color theme="1"/>
      <name val="Calibri"/>
      <family val="2"/>
      <scheme val="minor"/>
    </font>
    <font>
      <b/>
      <sz val="10"/>
      <color rgb="FFFF0000"/>
      <name val="Arial"/>
      <family val="2"/>
    </font>
    <font>
      <sz val="8"/>
      <color rgb="FFFF0000"/>
      <name val="Arial"/>
      <family val="2"/>
    </font>
    <font>
      <sz val="8"/>
      <name val="Arial"/>
      <family val="2"/>
    </font>
    <font>
      <u/>
      <sz val="8"/>
      <color indexed="8"/>
      <name val="Arial"/>
      <family val="2"/>
    </font>
    <font>
      <i/>
      <u/>
      <sz val="8"/>
      <color indexed="8"/>
      <name val="Arial"/>
      <family val="2"/>
    </font>
    <font>
      <i/>
      <sz val="8"/>
      <color indexed="8"/>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128">
    <xf numFmtId="0" fontId="0" fillId="0" borderId="0" xfId="0"/>
    <xf numFmtId="0" fontId="3" fillId="0" borderId="0" xfId="0" applyFont="1" applyProtection="1">
      <protection hidden="1"/>
    </xf>
    <xf numFmtId="14" fontId="3" fillId="0" borderId="0" xfId="0" applyNumberFormat="1" applyFont="1" applyProtection="1">
      <protection hidden="1"/>
    </xf>
    <xf numFmtId="0" fontId="4" fillId="2" borderId="0" xfId="0" applyFont="1" applyFill="1" applyAlignment="1" applyProtection="1">
      <alignment horizontal="center"/>
      <protection hidden="1"/>
    </xf>
    <xf numFmtId="0" fontId="3" fillId="0" borderId="0" xfId="0" applyFont="1" applyAlignment="1" applyProtection="1">
      <alignment vertical="center"/>
      <protection hidden="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Alignment="1" applyProtection="1">
      <alignment vertical="center"/>
      <protection hidden="1"/>
    </xf>
    <xf numFmtId="0" fontId="1" fillId="0" borderId="4" xfId="0" applyFont="1" applyBorder="1" applyProtection="1">
      <protection hidden="1"/>
    </xf>
    <xf numFmtId="0" fontId="3" fillId="0" borderId="5" xfId="0" applyFont="1" applyBorder="1" applyProtection="1">
      <protection hidden="1"/>
    </xf>
    <xf numFmtId="0" fontId="5" fillId="0" borderId="6" xfId="0" applyFont="1" applyBorder="1" applyAlignment="1">
      <alignmen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Protection="1">
      <protection hidden="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14" xfId="0" applyFont="1" applyBorder="1" applyAlignment="1">
      <alignment horizontal="left" vertical="center" wrapText="1"/>
    </xf>
    <xf numFmtId="0" fontId="5" fillId="3" borderId="15"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0" borderId="15" xfId="0" applyFont="1" applyBorder="1" applyAlignment="1">
      <alignment horizontal="left" vertical="center" wrapText="1"/>
    </xf>
    <xf numFmtId="0" fontId="5" fillId="0" borderId="12" xfId="0" applyFont="1" applyBorder="1" applyAlignment="1">
      <alignment horizontal="left" vertical="center" wrapText="1"/>
    </xf>
    <xf numFmtId="14" fontId="6" fillId="0" borderId="16" xfId="0" applyNumberFormat="1" applyFont="1" applyBorder="1" applyAlignment="1">
      <alignment vertical="center" wrapText="1"/>
    </xf>
    <xf numFmtId="14" fontId="5" fillId="0" borderId="16" xfId="0" applyNumberFormat="1" applyFont="1" applyBorder="1" applyAlignment="1">
      <alignment horizontal="right" vertical="center" wrapText="1"/>
    </xf>
    <xf numFmtId="14" fontId="5" fillId="0" borderId="17" xfId="0" applyNumberFormat="1" applyFont="1" applyBorder="1" applyAlignment="1">
      <alignment horizontal="right" vertical="center" wrapText="1"/>
    </xf>
    <xf numFmtId="14" fontId="5" fillId="0" borderId="18" xfId="0" applyNumberFormat="1" applyFont="1" applyBorder="1" applyAlignment="1">
      <alignment horizontal="right" vertical="center" wrapText="1"/>
    </xf>
    <xf numFmtId="0" fontId="5" fillId="0" borderId="19" xfId="0" applyFont="1" applyBorder="1" applyAlignment="1">
      <alignment horizontal="right" vertical="center" wrapText="1"/>
    </xf>
    <xf numFmtId="0" fontId="5" fillId="0" borderId="17" xfId="0" applyFont="1" applyBorder="1" applyAlignment="1">
      <alignment horizontal="right" vertical="center" wrapText="1"/>
    </xf>
    <xf numFmtId="0" fontId="5" fillId="0" borderId="19" xfId="0" quotePrefix="1" applyFont="1" applyBorder="1" applyAlignment="1">
      <alignment horizontal="right" vertical="center" wrapText="1"/>
    </xf>
    <xf numFmtId="0" fontId="5" fillId="0" borderId="17" xfId="0" quotePrefix="1" applyFont="1" applyBorder="1" applyAlignment="1">
      <alignment horizontal="right" vertical="center" wrapText="1"/>
    </xf>
    <xf numFmtId="0" fontId="5" fillId="0" borderId="20" xfId="0" quotePrefix="1" applyFont="1" applyBorder="1" applyAlignment="1">
      <alignment horizontal="right" vertical="center" wrapText="1"/>
    </xf>
    <xf numFmtId="0" fontId="7" fillId="0" borderId="0" xfId="0" applyFont="1" applyProtection="1">
      <protection hidden="1"/>
    </xf>
    <xf numFmtId="0" fontId="8" fillId="0" borderId="0" xfId="0" applyFont="1" applyAlignment="1" applyProtection="1">
      <alignment vertical="center"/>
      <protection hidden="1"/>
    </xf>
    <xf numFmtId="0" fontId="9" fillId="0" borderId="4" xfId="0" applyFont="1" applyBorder="1" applyAlignment="1" applyProtection="1">
      <alignment horizontal="center" vertical="center" wrapText="1"/>
      <protection locked="0"/>
    </xf>
    <xf numFmtId="0" fontId="0" fillId="0" borderId="4" xfId="0" applyBorder="1" applyProtection="1">
      <protection hidden="1"/>
    </xf>
    <xf numFmtId="0" fontId="2" fillId="0" borderId="0" xfId="1" applyBorder="1" applyProtection="1">
      <protection hidden="1"/>
    </xf>
    <xf numFmtId="0" fontId="10" fillId="4" borderId="0" xfId="0" applyFont="1" applyFill="1" applyAlignment="1" applyProtection="1">
      <alignment horizontal="center" vertical="center" wrapText="1"/>
      <protection hidden="1"/>
    </xf>
    <xf numFmtId="0" fontId="3" fillId="4" borderId="0" xfId="0" applyFont="1" applyFill="1" applyProtection="1">
      <protection hidden="1"/>
    </xf>
    <xf numFmtId="0" fontId="3" fillId="4" borderId="0" xfId="0" applyFont="1" applyFill="1" applyAlignment="1" applyProtection="1">
      <alignment vertical="center"/>
      <protection hidden="1"/>
    </xf>
    <xf numFmtId="0" fontId="10" fillId="5" borderId="21" xfId="0" applyFont="1" applyFill="1" applyBorder="1" applyAlignment="1" applyProtection="1">
      <alignment horizontal="center" vertical="center"/>
      <protection hidden="1"/>
    </xf>
    <xf numFmtId="0" fontId="10" fillId="5" borderId="22" xfId="0" applyFont="1" applyFill="1" applyBorder="1" applyAlignment="1" applyProtection="1">
      <alignment horizontal="center" vertical="center"/>
      <protection hidden="1"/>
    </xf>
    <xf numFmtId="0" fontId="10" fillId="5" borderId="23" xfId="0" applyFont="1" applyFill="1" applyBorder="1" applyAlignment="1" applyProtection="1">
      <alignment horizontal="center" vertical="center"/>
      <protection hidden="1"/>
    </xf>
    <xf numFmtId="0" fontId="10" fillId="6" borderId="21" xfId="0" applyFont="1" applyFill="1" applyBorder="1" applyAlignment="1" applyProtection="1">
      <alignment horizontal="center" vertical="center" wrapText="1"/>
      <protection hidden="1"/>
    </xf>
    <xf numFmtId="0" fontId="10" fillId="6" borderId="22" xfId="0" applyFont="1" applyFill="1" applyBorder="1" applyAlignment="1" applyProtection="1">
      <alignment horizontal="center" vertical="center" wrapText="1"/>
      <protection hidden="1"/>
    </xf>
    <xf numFmtId="0" fontId="10" fillId="6" borderId="23" xfId="0" applyFont="1" applyFill="1" applyBorder="1" applyAlignment="1" applyProtection="1">
      <alignment horizontal="center" vertical="center" wrapText="1"/>
      <protection hidden="1"/>
    </xf>
    <xf numFmtId="0" fontId="10" fillId="5" borderId="22" xfId="0" applyFont="1" applyFill="1" applyBorder="1" applyAlignment="1" applyProtection="1">
      <alignment horizontal="center" vertical="center" wrapText="1"/>
      <protection hidden="1"/>
    </xf>
    <xf numFmtId="0" fontId="10" fillId="5" borderId="23"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25" xfId="0" applyFont="1" applyFill="1" applyBorder="1" applyAlignment="1" applyProtection="1">
      <alignment horizontal="center" vertical="center" wrapText="1"/>
      <protection hidden="1"/>
    </xf>
    <xf numFmtId="0" fontId="10" fillId="6" borderId="26" xfId="0" applyFont="1" applyFill="1" applyBorder="1" applyAlignment="1" applyProtection="1">
      <alignment horizontal="center" vertical="center" wrapText="1"/>
      <protection hidden="1"/>
    </xf>
    <xf numFmtId="0" fontId="10" fillId="6" borderId="25" xfId="0" applyFont="1" applyFill="1" applyBorder="1" applyAlignment="1" applyProtection="1">
      <alignment horizontal="center" vertical="center" wrapText="1"/>
      <protection hidden="1"/>
    </xf>
    <xf numFmtId="14" fontId="10" fillId="6" borderId="25" xfId="0" applyNumberFormat="1" applyFont="1" applyFill="1" applyBorder="1" applyAlignment="1" applyProtection="1">
      <alignment horizontal="center" vertical="center" wrapText="1"/>
      <protection hidden="1"/>
    </xf>
    <xf numFmtId="0" fontId="10" fillId="6" borderId="16" xfId="0" applyFont="1" applyFill="1" applyBorder="1" applyAlignment="1" applyProtection="1">
      <alignment horizontal="center" vertical="center" wrapText="1"/>
      <protection hidden="1"/>
    </xf>
    <xf numFmtId="0" fontId="10" fillId="6" borderId="20" xfId="0" applyFont="1" applyFill="1" applyBorder="1" applyAlignment="1" applyProtection="1">
      <alignment horizontal="center" vertical="center" wrapText="1"/>
      <protection hidden="1"/>
    </xf>
    <xf numFmtId="0" fontId="10" fillId="7" borderId="24"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8" borderId="27" xfId="0" applyFont="1" applyFill="1" applyBorder="1" applyAlignment="1" applyProtection="1">
      <alignment horizontal="center" vertical="center" wrapText="1"/>
      <protection hidden="1"/>
    </xf>
    <xf numFmtId="0" fontId="10" fillId="6" borderId="27" xfId="0" applyFont="1" applyFill="1" applyBorder="1" applyAlignment="1" applyProtection="1">
      <alignment horizontal="center" vertical="center" wrapText="1"/>
      <protection hidden="1"/>
    </xf>
    <xf numFmtId="14" fontId="10" fillId="6" borderId="27" xfId="0" applyNumberFormat="1" applyFont="1" applyFill="1" applyBorder="1" applyAlignment="1" applyProtection="1">
      <alignment horizontal="center" vertical="center" wrapText="1"/>
      <protection hidden="1"/>
    </xf>
    <xf numFmtId="0" fontId="10" fillId="6" borderId="27" xfId="0" applyFont="1" applyFill="1" applyBorder="1" applyAlignment="1" applyProtection="1">
      <alignment horizontal="center" vertical="center" wrapText="1"/>
      <protection hidden="1"/>
    </xf>
    <xf numFmtId="0" fontId="10" fillId="8" borderId="24" xfId="0" applyFont="1" applyFill="1" applyBorder="1" applyAlignment="1" applyProtection="1">
      <alignment horizontal="center" vertical="center" wrapText="1"/>
      <protection hidden="1"/>
    </xf>
    <xf numFmtId="0" fontId="1" fillId="3" borderId="4" xfId="0" applyFont="1" applyFill="1" applyBorder="1" applyAlignment="1" applyProtection="1">
      <alignment horizontal="center" wrapText="1"/>
      <protection hidden="1"/>
    </xf>
    <xf numFmtId="14" fontId="3" fillId="0" borderId="28" xfId="0" applyNumberFormat="1" applyFont="1" applyBorder="1" applyAlignment="1" applyProtection="1">
      <alignment vertical="center" wrapText="1"/>
      <protection hidden="1"/>
    </xf>
    <xf numFmtId="14" fontId="11" fillId="3" borderId="28" xfId="0" applyNumberFormat="1" applyFont="1" applyFill="1" applyBorder="1" applyAlignment="1" applyProtection="1">
      <alignment horizontal="center" vertical="center" wrapText="1"/>
      <protection locked="0"/>
    </xf>
    <xf numFmtId="0" fontId="11" fillId="0" borderId="28"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4" xfId="0" applyFont="1" applyBorder="1" applyAlignment="1" applyProtection="1">
      <alignment horizontal="justify" vertical="center" wrapText="1"/>
      <protection locked="0"/>
    </xf>
    <xf numFmtId="0" fontId="11" fillId="0" borderId="29" xfId="0" applyFont="1" applyBorder="1" applyAlignment="1" applyProtection="1">
      <alignment horizontal="justify" vertical="center" wrapText="1"/>
      <protection locked="0"/>
    </xf>
    <xf numFmtId="0" fontId="3" fillId="0" borderId="4" xfId="0" applyFont="1" applyBorder="1" applyAlignment="1" applyProtection="1">
      <alignment horizontal="justify" vertical="center" wrapText="1"/>
      <protection locked="0"/>
    </xf>
    <xf numFmtId="14" fontId="11" fillId="0" borderId="4" xfId="0" applyNumberFormat="1" applyFont="1" applyBorder="1" applyAlignment="1" applyProtection="1">
      <alignment horizontal="center" vertical="center" wrapText="1"/>
      <protection locked="0"/>
    </xf>
    <xf numFmtId="0" fontId="11" fillId="0" borderId="7" xfId="0" applyFont="1" applyBorder="1" applyAlignment="1" applyProtection="1">
      <alignment horizontal="left" vertical="center" wrapText="1"/>
      <protection locked="0"/>
    </xf>
    <xf numFmtId="14" fontId="12" fillId="0" borderId="4" xfId="0" applyNumberFormat="1" applyFont="1" applyBorder="1" applyAlignment="1" applyProtection="1">
      <alignment horizontal="center" vertical="center" wrapText="1"/>
      <protection locked="0"/>
    </xf>
    <xf numFmtId="14" fontId="11" fillId="0" borderId="8" xfId="0" applyNumberFormat="1" applyFont="1" applyBorder="1" applyAlignment="1" applyProtection="1">
      <alignment horizontal="center" vertical="center" wrapText="1"/>
      <protection hidden="1"/>
    </xf>
    <xf numFmtId="14" fontId="11" fillId="0" borderId="4" xfId="0" applyNumberFormat="1" applyFont="1" applyBorder="1" applyAlignment="1" applyProtection="1">
      <alignment horizontal="center" vertical="center" wrapText="1"/>
      <protection hidden="1"/>
    </xf>
    <xf numFmtId="0" fontId="3" fillId="0" borderId="8" xfId="0" applyFont="1" applyBorder="1" applyAlignment="1" applyProtection="1">
      <alignment vertical="center" wrapText="1"/>
      <protection hidden="1"/>
    </xf>
    <xf numFmtId="0" fontId="3" fillId="0" borderId="4" xfId="0" applyFont="1" applyBorder="1" applyAlignment="1" applyProtection="1">
      <alignment wrapText="1"/>
      <protection hidden="1"/>
    </xf>
    <xf numFmtId="0" fontId="3" fillId="0" borderId="0" xfId="0" applyFont="1" applyAlignment="1" applyProtection="1">
      <alignment wrapText="1"/>
      <protection hidden="1"/>
    </xf>
    <xf numFmtId="0" fontId="13" fillId="3" borderId="4" xfId="0" applyFont="1" applyFill="1" applyBorder="1" applyAlignment="1" applyProtection="1">
      <alignment wrapText="1"/>
      <protection hidden="1"/>
    </xf>
    <xf numFmtId="0" fontId="3" fillId="0" borderId="30" xfId="0" applyFont="1" applyBorder="1" applyAlignment="1" applyProtection="1">
      <alignment vertical="center" wrapText="1"/>
      <protection hidden="1"/>
    </xf>
    <xf numFmtId="14" fontId="11" fillId="3" borderId="30" xfId="0" applyNumberFormat="1" applyFont="1" applyFill="1" applyBorder="1" applyAlignment="1" applyProtection="1">
      <alignment horizontal="center" vertical="center" wrapText="1"/>
      <protection locked="0"/>
    </xf>
    <xf numFmtId="0" fontId="11" fillId="0" borderId="30" xfId="0" applyFont="1" applyBorder="1" applyAlignment="1" applyProtection="1">
      <alignment horizontal="center" vertical="center" wrapText="1"/>
      <protection locked="0"/>
    </xf>
    <xf numFmtId="0" fontId="11" fillId="0" borderId="28" xfId="0" applyFont="1" applyBorder="1" applyAlignment="1" applyProtection="1">
      <alignment horizontal="justify" vertical="center" wrapText="1"/>
      <protection locked="0"/>
    </xf>
    <xf numFmtId="0" fontId="11" fillId="0" borderId="15" xfId="0" applyFont="1" applyBorder="1" applyAlignment="1" applyProtection="1">
      <alignment horizontal="justify" vertical="center" wrapText="1"/>
      <protection locked="0"/>
    </xf>
    <xf numFmtId="0" fontId="11" fillId="0" borderId="28"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14" fontId="14" fillId="0" borderId="4" xfId="0" applyNumberFormat="1" applyFont="1" applyBorder="1" applyAlignment="1" applyProtection="1">
      <alignment wrapText="1"/>
      <protection hidden="1"/>
    </xf>
    <xf numFmtId="0" fontId="3" fillId="0" borderId="30" xfId="0" applyFont="1" applyBorder="1" applyAlignment="1" applyProtection="1">
      <alignment horizontal="center" vertical="center" wrapText="1"/>
      <protection hidden="1"/>
    </xf>
    <xf numFmtId="14" fontId="11" fillId="0" borderId="4" xfId="0" applyNumberFormat="1" applyFont="1" applyBorder="1" applyAlignment="1" applyProtection="1">
      <alignment horizontal="justify" vertical="center" wrapText="1"/>
      <protection locked="0"/>
    </xf>
    <xf numFmtId="0" fontId="11" fillId="0" borderId="4" xfId="0" applyFont="1" applyBorder="1" applyAlignment="1" applyProtection="1">
      <alignment horizontal="left" vertical="center" wrapText="1"/>
      <protection locked="0"/>
    </xf>
    <xf numFmtId="0" fontId="3" fillId="0" borderId="7" xfId="0" applyFont="1" applyBorder="1" applyAlignment="1" applyProtection="1">
      <alignment vertical="center" wrapText="1"/>
      <protection hidden="1"/>
    </xf>
    <xf numFmtId="0" fontId="13" fillId="0" borderId="4" xfId="0" applyFont="1" applyBorder="1" applyAlignment="1" applyProtection="1">
      <alignment wrapText="1"/>
      <protection hidden="1"/>
    </xf>
    <xf numFmtId="0" fontId="3" fillId="0" borderId="4" xfId="0" applyFont="1" applyBorder="1" applyProtection="1">
      <protection hidden="1"/>
    </xf>
    <xf numFmtId="0" fontId="3" fillId="0" borderId="4" xfId="0" applyFont="1" applyBorder="1" applyAlignment="1" applyProtection="1">
      <alignment horizontal="left" vertical="center" wrapText="1"/>
      <protection hidden="1"/>
    </xf>
    <xf numFmtId="14" fontId="11" fillId="0" borderId="7" xfId="0" applyNumberFormat="1" applyFont="1" applyBorder="1" applyAlignment="1" applyProtection="1">
      <alignment horizontal="justify" vertical="center" wrapText="1"/>
      <protection locked="0"/>
    </xf>
    <xf numFmtId="0" fontId="15" fillId="0" borderId="0" xfId="0" applyFont="1" applyProtection="1">
      <protection hidden="1"/>
    </xf>
    <xf numFmtId="14" fontId="11" fillId="3" borderId="4" xfId="0" applyNumberFormat="1" applyFont="1" applyFill="1" applyBorder="1" applyAlignment="1" applyProtection="1">
      <alignment horizontal="justify" vertical="center" wrapText="1"/>
      <protection locked="0"/>
    </xf>
    <xf numFmtId="0" fontId="3" fillId="0" borderId="0" xfId="0" applyFont="1" applyAlignment="1" applyProtection="1">
      <alignment vertical="center" wrapText="1"/>
      <protection hidden="1"/>
    </xf>
    <xf numFmtId="0" fontId="11" fillId="0" borderId="4" xfId="0" applyFont="1" applyBorder="1" applyAlignment="1">
      <alignment horizontal="justify" vertical="center" wrapText="1"/>
    </xf>
    <xf numFmtId="14" fontId="3" fillId="3" borderId="4" xfId="0" applyNumberFormat="1" applyFont="1" applyFill="1" applyBorder="1" applyAlignment="1" applyProtection="1">
      <alignment horizontal="justify" vertical="center" wrapText="1"/>
      <protection locked="0"/>
    </xf>
    <xf numFmtId="0" fontId="6" fillId="0" borderId="4" xfId="0" applyFont="1" applyBorder="1" applyAlignment="1">
      <alignment horizontal="justify" vertical="center" wrapText="1"/>
    </xf>
    <xf numFmtId="0" fontId="5" fillId="0" borderId="28" xfId="0" applyFont="1" applyBorder="1" applyAlignment="1">
      <alignment horizontal="justify" vertical="center" wrapText="1"/>
    </xf>
    <xf numFmtId="14" fontId="11" fillId="0" borderId="28" xfId="0" applyNumberFormat="1" applyFont="1" applyBorder="1" applyAlignment="1" applyProtection="1">
      <alignment horizontal="justify" vertical="center" wrapText="1"/>
      <protection locked="0"/>
    </xf>
    <xf numFmtId="0" fontId="5" fillId="0" borderId="31" xfId="0" applyFont="1" applyBorder="1" applyAlignment="1">
      <alignment horizontal="justify" vertical="center" wrapText="1"/>
    </xf>
    <xf numFmtId="14" fontId="11" fillId="0" borderId="31" xfId="0" applyNumberFormat="1" applyFont="1" applyBorder="1" applyAlignment="1" applyProtection="1">
      <alignment horizontal="justify" vertical="center" wrapText="1"/>
      <protection locked="0"/>
    </xf>
    <xf numFmtId="14" fontId="11" fillId="0" borderId="7" xfId="0" applyNumberFormat="1" applyFont="1" applyBorder="1" applyAlignment="1" applyProtection="1">
      <alignment horizontal="center" vertical="center" wrapText="1"/>
      <protection locked="0"/>
    </xf>
    <xf numFmtId="0" fontId="10" fillId="0" borderId="28" xfId="0" applyFont="1" applyBorder="1" applyAlignment="1">
      <alignment horizontal="justify" vertical="center" wrapText="1"/>
    </xf>
    <xf numFmtId="0" fontId="3" fillId="0" borderId="4" xfId="0" applyFont="1" applyBorder="1" applyAlignment="1" applyProtection="1">
      <alignment horizontal="justify" vertical="center" wrapText="1"/>
      <protection hidden="1"/>
    </xf>
    <xf numFmtId="0" fontId="5" fillId="0" borderId="30" xfId="0" applyFont="1" applyBorder="1" applyAlignment="1">
      <alignment horizontal="justify" vertical="center" wrapText="1"/>
    </xf>
    <xf numFmtId="14" fontId="3" fillId="0" borderId="4" xfId="0" applyNumberFormat="1" applyFont="1" applyBorder="1" applyAlignment="1" applyProtection="1">
      <alignment horizontal="justify" vertical="center" wrapText="1"/>
      <protection hidden="1"/>
    </xf>
    <xf numFmtId="0" fontId="3" fillId="0" borderId="7" xfId="0" applyFont="1" applyBorder="1" applyAlignment="1" applyProtection="1">
      <alignment vertical="center"/>
      <protection hidden="1"/>
    </xf>
    <xf numFmtId="0" fontId="3" fillId="0" borderId="4" xfId="0" applyFont="1" applyBorder="1" applyAlignment="1" applyProtection="1">
      <alignment horizontal="center" vertical="center" wrapText="1"/>
      <protection hidden="1"/>
    </xf>
    <xf numFmtId="0" fontId="11" fillId="0" borderId="28" xfId="0" applyFont="1" applyBorder="1" applyAlignment="1">
      <alignment horizontal="justify" vertical="center" wrapText="1"/>
    </xf>
    <xf numFmtId="0" fontId="6" fillId="0" borderId="31" xfId="0" applyFont="1" applyBorder="1" applyAlignment="1">
      <alignment horizontal="justify" vertical="center" wrapText="1"/>
    </xf>
    <xf numFmtId="0" fontId="6" fillId="0" borderId="4" xfId="0" applyFont="1" applyBorder="1" applyAlignment="1">
      <alignment horizontal="justify" vertical="center"/>
    </xf>
    <xf numFmtId="14" fontId="16" fillId="0" borderId="4" xfId="0" applyNumberFormat="1" applyFont="1" applyBorder="1" applyAlignment="1" applyProtection="1">
      <alignment horizontal="justify" vertical="center" wrapText="1"/>
      <protection hidden="1"/>
    </xf>
    <xf numFmtId="14" fontId="11" fillId="0" borderId="4" xfId="0" applyNumberFormat="1" applyFont="1" applyBorder="1" applyAlignment="1" applyProtection="1">
      <alignment horizontal="justify" vertical="center" wrapText="1"/>
      <protection hidden="1"/>
    </xf>
    <xf numFmtId="14" fontId="11" fillId="0" borderId="7" xfId="0" applyNumberFormat="1" applyFont="1" applyBorder="1" applyAlignment="1" applyProtection="1">
      <alignment horizontal="left" vertical="center" wrapText="1"/>
      <protection locked="0"/>
    </xf>
    <xf numFmtId="0" fontId="3" fillId="0" borderId="31" xfId="0" applyFont="1" applyBorder="1" applyAlignment="1" applyProtection="1">
      <alignment horizontal="center" vertical="center" wrapText="1"/>
      <protection hidden="1"/>
    </xf>
    <xf numFmtId="14" fontId="11" fillId="3" borderId="31" xfId="0" applyNumberFormat="1" applyFont="1" applyFill="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3" fillId="0" borderId="0" xfId="0" applyFont="1" applyAlignment="1" applyProtection="1">
      <alignment horizontal="justify" vertical="center" wrapText="1"/>
      <protection hidden="1"/>
    </xf>
  </cellXfs>
  <cellStyles count="2">
    <cellStyle name="Hipervínculo" xfId="1" builtinId="8"/>
    <cellStyle name="Normal" xfId="0" builtinId="0"/>
  </cellStyles>
  <dxfs count="88">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180975</xdr:colOff>
      <xdr:row>1</xdr:row>
      <xdr:rowOff>95250</xdr:rowOff>
    </xdr:from>
    <xdr:to>
      <xdr:col>4</xdr:col>
      <xdr:colOff>1028700</xdr:colOff>
      <xdr:row>5</xdr:row>
      <xdr:rowOff>190500</xdr:rowOff>
    </xdr:to>
    <xdr:pic>
      <xdr:nvPicPr>
        <xdr:cNvPr id="2" name="Imagen 3">
          <a:extLst>
            <a:ext uri="{FF2B5EF4-FFF2-40B4-BE49-F238E27FC236}">
              <a16:creationId xmlns:a16="http://schemas.microsoft.com/office/drawing/2014/main" id="{598D73C6-33C9-4017-BE6F-D8819E6C87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247650"/>
          <a:ext cx="8477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190500</xdr:colOff>
      <xdr:row>1</xdr:row>
      <xdr:rowOff>83820</xdr:rowOff>
    </xdr:from>
    <xdr:to>
      <xdr:col>4</xdr:col>
      <xdr:colOff>1059180</xdr:colOff>
      <xdr:row>5</xdr:row>
      <xdr:rowOff>175260</xdr:rowOff>
    </xdr:to>
    <xdr:pic>
      <xdr:nvPicPr>
        <xdr:cNvPr id="3" name="Imagen 3">
          <a:extLst>
            <a:ext uri="{FF2B5EF4-FFF2-40B4-BE49-F238E27FC236}">
              <a16:creationId xmlns:a16="http://schemas.microsoft.com/office/drawing/2014/main" id="{188B8E65-7605-4B3A-A974-F9B517245DF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57525" y="236220"/>
          <a:ext cx="868680" cy="85344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gi.contaduria.gov.co/Users/magonzalez/Google%20Drive/CGN%202013/GIT%20CONTROL%20INTERNO/PROCEDIMIENTOS%202013/CYE04-FOR01%20Formulaci&#243;n%20plan%20mejoramien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PLAN MEJORAMIENTO"/>
      <sheetName val="INSTRUCTIVO "/>
      <sheetName val="Hoja1"/>
      <sheetName val="Hoja2"/>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3FAA1-9580-48DF-96D0-7B193FE04ED0}">
  <dimension ref="A1:Z38"/>
  <sheetViews>
    <sheetView tabSelected="1" topLeftCell="A10" workbookViewId="0">
      <selection sqref="A1:XFD1048576"/>
    </sheetView>
  </sheetViews>
  <sheetFormatPr baseColWidth="10" defaultColWidth="11.42578125" defaultRowHeight="11.25" x14ac:dyDescent="0.2"/>
  <cols>
    <col min="1" max="1" width="17.28515625" style="1" customWidth="1"/>
    <col min="2" max="2" width="9.85546875" style="1" customWidth="1"/>
    <col min="3" max="3" width="4.5703125" style="1" customWidth="1"/>
    <col min="4" max="4" width="11.28515625" style="1" customWidth="1"/>
    <col min="5" max="5" width="64.7109375" style="127" customWidth="1"/>
    <col min="6" max="6" width="33.42578125" style="1" hidden="1" customWidth="1"/>
    <col min="7" max="7" width="12.7109375" style="1" hidden="1" customWidth="1"/>
    <col min="8" max="8" width="95.42578125" style="1" bestFit="1" customWidth="1"/>
    <col min="9" max="9" width="53" style="1" customWidth="1"/>
    <col min="10" max="10" width="26.5703125" style="2" bestFit="1" customWidth="1"/>
    <col min="11" max="11" width="29" style="1" bestFit="1" customWidth="1"/>
    <col min="12" max="12" width="25.140625" style="1" bestFit="1" customWidth="1"/>
    <col min="13" max="13" width="35.28515625" style="1" bestFit="1" customWidth="1"/>
    <col min="14" max="14" width="25.28515625" style="1" customWidth="1"/>
    <col min="15" max="15" width="11.140625" style="1" customWidth="1"/>
    <col min="16" max="16" width="14.140625" style="1" customWidth="1"/>
    <col min="17" max="17" width="12" style="1" customWidth="1"/>
    <col min="18" max="18" width="27.85546875" style="4" customWidth="1"/>
    <col min="19" max="19" width="18.7109375" style="1" customWidth="1"/>
    <col min="20" max="20" width="11.42578125" style="1"/>
    <col min="21" max="21" width="10.28515625" style="1" customWidth="1"/>
    <col min="22" max="25" width="11.42578125" style="1"/>
    <col min="26" max="26" width="150.42578125" style="101" hidden="1" customWidth="1"/>
    <col min="27" max="16384" width="11.42578125" style="1"/>
  </cols>
  <sheetData>
    <row r="1" spans="1:26" ht="12" thickBot="1" x14ac:dyDescent="0.25">
      <c r="E1" s="1"/>
      <c r="P1" s="3" t="s">
        <v>0</v>
      </c>
      <c r="Z1" s="1"/>
    </row>
    <row r="2" spans="1:26" ht="15" x14ac:dyDescent="0.25">
      <c r="E2" s="5"/>
      <c r="F2" s="6" t="s">
        <v>1</v>
      </c>
      <c r="G2" s="7"/>
      <c r="H2" s="7"/>
      <c r="I2" s="7"/>
      <c r="J2" s="7"/>
      <c r="K2" s="7"/>
      <c r="L2" s="7"/>
      <c r="M2" s="7"/>
      <c r="N2" s="8"/>
      <c r="O2"/>
      <c r="P2" s="9">
        <f ca="1">TODAY()</f>
        <v>44089</v>
      </c>
      <c r="Q2"/>
      <c r="R2" s="10" t="s">
        <v>2</v>
      </c>
      <c r="S2" s="11">
        <f>COUNTA(E16:E38)</f>
        <v>18</v>
      </c>
      <c r="Z2" s="1"/>
    </row>
    <row r="3" spans="1:26" ht="15" x14ac:dyDescent="0.25">
      <c r="E3" s="12"/>
      <c r="F3" s="13" t="s">
        <v>3</v>
      </c>
      <c r="G3" s="14" t="s">
        <v>4</v>
      </c>
      <c r="H3" s="15"/>
      <c r="I3" s="15"/>
      <c r="J3" s="15"/>
      <c r="K3" s="15"/>
      <c r="L3" s="15"/>
      <c r="M3" s="15"/>
      <c r="N3" s="16"/>
      <c r="O3"/>
      <c r="P3"/>
      <c r="Q3"/>
      <c r="R3" s="10" t="s">
        <v>5</v>
      </c>
      <c r="S3" s="11">
        <f>COUNTA(I16:I38)</f>
        <v>23</v>
      </c>
      <c r="Z3" s="1"/>
    </row>
    <row r="4" spans="1:26" ht="15" x14ac:dyDescent="0.25">
      <c r="E4" s="12"/>
      <c r="F4" s="17" t="s">
        <v>6</v>
      </c>
      <c r="G4" s="14" t="s">
        <v>7</v>
      </c>
      <c r="H4" s="15"/>
      <c r="I4" s="15"/>
      <c r="J4" s="15"/>
      <c r="K4" s="15"/>
      <c r="L4" s="18"/>
      <c r="M4" s="18"/>
      <c r="N4" s="19"/>
      <c r="O4"/>
      <c r="P4"/>
      <c r="Q4"/>
      <c r="R4" s="20"/>
      <c r="S4" s="21"/>
      <c r="Z4" s="1"/>
    </row>
    <row r="5" spans="1:26" ht="15" x14ac:dyDescent="0.25">
      <c r="E5" s="12"/>
      <c r="F5" s="22" t="s">
        <v>8</v>
      </c>
      <c r="G5" s="23"/>
      <c r="H5" s="23"/>
      <c r="I5" s="24"/>
      <c r="J5" s="25" t="s">
        <v>9</v>
      </c>
      <c r="K5" s="26"/>
      <c r="L5" s="27" t="s">
        <v>10</v>
      </c>
      <c r="M5" s="23"/>
      <c r="N5" s="28"/>
      <c r="O5"/>
      <c r="P5"/>
      <c r="Q5"/>
      <c r="R5" s="20"/>
      <c r="S5" s="21"/>
      <c r="Z5" s="1"/>
    </row>
    <row r="6" spans="1:26" ht="15.75" thickBot="1" x14ac:dyDescent="0.3">
      <c r="E6" s="29"/>
      <c r="F6" s="30" t="s">
        <v>11</v>
      </c>
      <c r="G6" s="31"/>
      <c r="H6" s="31"/>
      <c r="I6" s="32"/>
      <c r="J6" s="33" t="s">
        <v>12</v>
      </c>
      <c r="K6" s="34"/>
      <c r="L6" s="35">
        <v>2</v>
      </c>
      <c r="M6" s="36"/>
      <c r="N6" s="37"/>
      <c r="O6" s="38"/>
      <c r="P6" s="38"/>
      <c r="Q6" s="38"/>
      <c r="R6" s="39"/>
      <c r="S6" s="21"/>
      <c r="Z6" s="1"/>
    </row>
    <row r="7" spans="1:26" ht="15" x14ac:dyDescent="0.25">
      <c r="E7" s="1"/>
      <c r="P7" s="38"/>
      <c r="Q7" s="38"/>
      <c r="R7" s="40" t="s">
        <v>13</v>
      </c>
      <c r="S7" s="41">
        <f>COUNTIFS(O16:O38,"si")</f>
        <v>23</v>
      </c>
      <c r="Z7" s="1"/>
    </row>
    <row r="8" spans="1:26" ht="15" x14ac:dyDescent="0.25">
      <c r="E8" s="1"/>
      <c r="P8" s="38"/>
      <c r="Q8" s="38"/>
      <c r="R8" s="40" t="s">
        <v>14</v>
      </c>
      <c r="S8" s="41">
        <f>COUNTIFS(O16:O38,"parcial")</f>
        <v>0</v>
      </c>
      <c r="Z8" s="1"/>
    </row>
    <row r="9" spans="1:26" ht="15" x14ac:dyDescent="0.25">
      <c r="E9" s="1"/>
      <c r="P9" s="38"/>
      <c r="Q9" s="38"/>
      <c r="R9" s="40" t="s">
        <v>15</v>
      </c>
      <c r="S9" s="41">
        <f>COUNTIFS(O16:O38,"no")</f>
        <v>0</v>
      </c>
      <c r="Z9" s="1"/>
    </row>
    <row r="10" spans="1:26" ht="15" x14ac:dyDescent="0.25">
      <c r="E10" s="1"/>
      <c r="P10" s="38"/>
      <c r="Q10" s="38"/>
      <c r="R10" s="40" t="s">
        <v>16</v>
      </c>
      <c r="S10" s="41">
        <f>COUNTIFS(O17:O38,"n/a")</f>
        <v>0</v>
      </c>
      <c r="Z10" s="1"/>
    </row>
    <row r="11" spans="1:26" ht="15" x14ac:dyDescent="0.25">
      <c r="A11" s="42" t="s">
        <v>17</v>
      </c>
      <c r="E11" s="1"/>
      <c r="Z11" s="1"/>
    </row>
    <row r="12" spans="1:26" ht="12" thickBot="1" x14ac:dyDescent="0.25">
      <c r="A12" s="43"/>
      <c r="B12" s="43"/>
      <c r="C12" s="43"/>
      <c r="D12" s="43"/>
      <c r="E12" s="43"/>
      <c r="F12" s="43"/>
      <c r="G12" s="43"/>
      <c r="H12" s="43"/>
      <c r="I12" s="43"/>
      <c r="J12" s="43"/>
      <c r="K12" s="43"/>
      <c r="L12" s="43"/>
      <c r="M12" s="43"/>
      <c r="N12" s="44"/>
      <c r="O12" s="44"/>
      <c r="P12" s="44"/>
      <c r="Q12" s="44"/>
      <c r="R12" s="45"/>
      <c r="Z12" s="1"/>
    </row>
    <row r="13" spans="1:26" s="44" customFormat="1" ht="15.75" customHeight="1" thickBot="1" x14ac:dyDescent="0.25">
      <c r="A13" s="46" t="s">
        <v>18</v>
      </c>
      <c r="B13" s="47"/>
      <c r="C13" s="47"/>
      <c r="D13" s="47"/>
      <c r="E13" s="47"/>
      <c r="F13" s="47"/>
      <c r="G13" s="48"/>
      <c r="H13" s="49" t="s">
        <v>19</v>
      </c>
      <c r="I13" s="50"/>
      <c r="J13" s="50"/>
      <c r="K13" s="50"/>
      <c r="L13" s="50"/>
      <c r="M13" s="50"/>
      <c r="N13" s="51"/>
      <c r="O13" s="52" t="s">
        <v>20</v>
      </c>
      <c r="P13" s="52"/>
      <c r="Q13" s="52"/>
      <c r="R13" s="53"/>
    </row>
    <row r="14" spans="1:26" ht="19.5" customHeight="1" thickBot="1" x14ac:dyDescent="0.25">
      <c r="A14" s="54" t="s">
        <v>21</v>
      </c>
      <c r="B14" s="54" t="s">
        <v>22</v>
      </c>
      <c r="C14" s="55" t="s">
        <v>23</v>
      </c>
      <c r="D14" s="55" t="s">
        <v>24</v>
      </c>
      <c r="E14" s="54" t="s">
        <v>25</v>
      </c>
      <c r="F14" s="54" t="s">
        <v>26</v>
      </c>
      <c r="G14" s="54" t="s">
        <v>27</v>
      </c>
      <c r="H14" s="56" t="s">
        <v>28</v>
      </c>
      <c r="I14" s="57" t="s">
        <v>29</v>
      </c>
      <c r="J14" s="58" t="s">
        <v>30</v>
      </c>
      <c r="K14" s="57" t="s">
        <v>31</v>
      </c>
      <c r="L14" s="59" t="s">
        <v>32</v>
      </c>
      <c r="M14" s="60"/>
      <c r="N14" s="61" t="s">
        <v>33</v>
      </c>
      <c r="O14" s="62" t="s">
        <v>34</v>
      </c>
      <c r="P14" s="62" t="s">
        <v>35</v>
      </c>
      <c r="Q14" s="62" t="s">
        <v>36</v>
      </c>
      <c r="R14" s="62" t="s">
        <v>37</v>
      </c>
      <c r="S14" s="63" t="s">
        <v>38</v>
      </c>
      <c r="Z14" s="1"/>
    </row>
    <row r="15" spans="1:26" ht="52.9" customHeight="1" x14ac:dyDescent="0.25">
      <c r="A15" s="54"/>
      <c r="B15" s="54"/>
      <c r="C15" s="62"/>
      <c r="D15" s="62"/>
      <c r="E15" s="54"/>
      <c r="F15" s="54"/>
      <c r="G15" s="54"/>
      <c r="H15" s="64"/>
      <c r="I15" s="64"/>
      <c r="J15" s="65"/>
      <c r="K15" s="64"/>
      <c r="L15" s="66" t="s">
        <v>39</v>
      </c>
      <c r="M15" s="66" t="s">
        <v>40</v>
      </c>
      <c r="N15" s="61"/>
      <c r="O15" s="54"/>
      <c r="P15" s="54"/>
      <c r="Q15" s="54"/>
      <c r="R15" s="54"/>
      <c r="S15" s="67"/>
      <c r="U15" s="68" t="s">
        <v>41</v>
      </c>
      <c r="V15" s="68" t="s">
        <v>42</v>
      </c>
      <c r="Z15" s="1"/>
    </row>
    <row r="16" spans="1:26" s="83" customFormat="1" ht="131.25" customHeight="1" x14ac:dyDescent="0.2">
      <c r="A16" s="69">
        <v>43087</v>
      </c>
      <c r="B16" s="70" t="s">
        <v>43</v>
      </c>
      <c r="C16" s="71" t="s">
        <v>44</v>
      </c>
      <c r="D16" s="72" t="s">
        <v>45</v>
      </c>
      <c r="E16" s="73" t="s">
        <v>46</v>
      </c>
      <c r="F16" s="74" t="s">
        <v>47</v>
      </c>
      <c r="G16" s="74"/>
      <c r="H16" s="74" t="s">
        <v>48</v>
      </c>
      <c r="I16" s="75" t="s">
        <v>49</v>
      </c>
      <c r="J16" s="76">
        <v>43123</v>
      </c>
      <c r="K16" s="76">
        <v>43174</v>
      </c>
      <c r="L16" s="76" t="s">
        <v>50</v>
      </c>
      <c r="M16" s="76" t="s">
        <v>51</v>
      </c>
      <c r="N16" s="77" t="s">
        <v>52</v>
      </c>
      <c r="O16" s="78" t="s">
        <v>13</v>
      </c>
      <c r="P16" s="79" t="s">
        <v>53</v>
      </c>
      <c r="Q16" s="80" t="s">
        <v>54</v>
      </c>
      <c r="R16" s="81" t="s">
        <v>55</v>
      </c>
      <c r="S16" s="82"/>
      <c r="U16" s="84">
        <f ca="1">IF(OR(O16="si",K16&gt;P2),0,$P$2-K16)</f>
        <v>0</v>
      </c>
      <c r="V16" s="84">
        <f ca="1">IF(U16&lt;=0,0,1)</f>
        <v>0</v>
      </c>
    </row>
    <row r="17" spans="1:26" s="83" customFormat="1" ht="166.15" customHeight="1" x14ac:dyDescent="0.2">
      <c r="A17" s="85"/>
      <c r="B17" s="86"/>
      <c r="C17" s="87"/>
      <c r="D17" s="72"/>
      <c r="E17" s="73" t="s">
        <v>56</v>
      </c>
      <c r="F17" s="88" t="s">
        <v>57</v>
      </c>
      <c r="G17" s="74"/>
      <c r="H17" s="89" t="s">
        <v>58</v>
      </c>
      <c r="I17" s="89" t="s">
        <v>59</v>
      </c>
      <c r="J17" s="76">
        <v>43087</v>
      </c>
      <c r="K17" s="76">
        <v>43087</v>
      </c>
      <c r="L17" s="89" t="s">
        <v>50</v>
      </c>
      <c r="M17" s="90" t="s">
        <v>51</v>
      </c>
      <c r="N17" s="77" t="s">
        <v>60</v>
      </c>
      <c r="O17" s="91" t="s">
        <v>13</v>
      </c>
      <c r="P17" s="79">
        <v>43291</v>
      </c>
      <c r="Q17" s="80" t="s">
        <v>61</v>
      </c>
      <c r="R17" s="81" t="s">
        <v>62</v>
      </c>
      <c r="S17" s="92"/>
      <c r="U17" s="84">
        <f t="shared" ref="U17:U38" si="0">IF(OR(O17="si",K17&gt;P3),0,$P$2-K17)</f>
        <v>0</v>
      </c>
      <c r="V17" s="84">
        <f t="shared" ref="V17:V38" si="1">IF(U17&lt;=0,0,1)</f>
        <v>0</v>
      </c>
    </row>
    <row r="18" spans="1:26" s="83" customFormat="1" ht="151.15" customHeight="1" x14ac:dyDescent="0.2">
      <c r="A18" s="93"/>
      <c r="B18" s="86"/>
      <c r="C18" s="87"/>
      <c r="D18" s="72"/>
      <c r="E18" s="94" t="s">
        <v>63</v>
      </c>
      <c r="F18" s="94" t="s">
        <v>64</v>
      </c>
      <c r="G18" s="73"/>
      <c r="H18" s="73" t="s">
        <v>65</v>
      </c>
      <c r="I18" s="75" t="s">
        <v>66</v>
      </c>
      <c r="J18" s="76">
        <v>43102</v>
      </c>
      <c r="K18" s="76" t="s">
        <v>67</v>
      </c>
      <c r="L18" s="76" t="s">
        <v>50</v>
      </c>
      <c r="M18" s="76" t="s">
        <v>51</v>
      </c>
      <c r="N18" s="95" t="s">
        <v>68</v>
      </c>
      <c r="O18" s="91" t="s">
        <v>13</v>
      </c>
      <c r="P18" s="79" t="s">
        <v>69</v>
      </c>
      <c r="Q18" s="80" t="s">
        <v>70</v>
      </c>
      <c r="R18" s="96" t="s">
        <v>71</v>
      </c>
      <c r="S18" s="82"/>
      <c r="U18" s="97">
        <f t="shared" si="0"/>
        <v>0</v>
      </c>
      <c r="V18" s="97">
        <f t="shared" si="1"/>
        <v>0</v>
      </c>
    </row>
    <row r="19" spans="1:26" s="83" customFormat="1" ht="207.75" customHeight="1" x14ac:dyDescent="0.2">
      <c r="A19" s="93"/>
      <c r="B19" s="86"/>
      <c r="C19" s="87"/>
      <c r="D19" s="72"/>
      <c r="E19" s="73" t="s">
        <v>72</v>
      </c>
      <c r="F19" s="73" t="s">
        <v>73</v>
      </c>
      <c r="G19" s="73"/>
      <c r="H19" s="73" t="s">
        <v>74</v>
      </c>
      <c r="I19" s="75" t="s">
        <v>75</v>
      </c>
      <c r="J19" s="76">
        <v>43102</v>
      </c>
      <c r="K19" s="76">
        <v>43693</v>
      </c>
      <c r="L19" s="76" t="s">
        <v>76</v>
      </c>
      <c r="M19" s="76" t="s">
        <v>77</v>
      </c>
      <c r="N19" s="95" t="s">
        <v>78</v>
      </c>
      <c r="O19" s="91" t="s">
        <v>13</v>
      </c>
      <c r="P19" s="79" t="s">
        <v>79</v>
      </c>
      <c r="Q19" s="80" t="s">
        <v>70</v>
      </c>
      <c r="R19" s="96" t="s">
        <v>80</v>
      </c>
      <c r="S19" s="82"/>
      <c r="U19" s="97">
        <f t="shared" si="0"/>
        <v>0</v>
      </c>
      <c r="V19" s="97">
        <f t="shared" si="1"/>
        <v>0</v>
      </c>
    </row>
    <row r="20" spans="1:26" s="83" customFormat="1" ht="198" customHeight="1" x14ac:dyDescent="0.2">
      <c r="A20" s="93"/>
      <c r="B20" s="86"/>
      <c r="C20" s="87"/>
      <c r="D20" s="72"/>
      <c r="E20" s="73" t="s">
        <v>81</v>
      </c>
      <c r="F20" s="73" t="s">
        <v>82</v>
      </c>
      <c r="G20" s="73"/>
      <c r="H20" s="73" t="s">
        <v>83</v>
      </c>
      <c r="I20" s="75" t="s">
        <v>84</v>
      </c>
      <c r="J20" s="76">
        <v>43124</v>
      </c>
      <c r="K20" s="76" t="s">
        <v>85</v>
      </c>
      <c r="L20" s="76" t="s">
        <v>76</v>
      </c>
      <c r="M20" s="76" t="s">
        <v>77</v>
      </c>
      <c r="N20" s="95" t="s">
        <v>86</v>
      </c>
      <c r="O20" s="91" t="s">
        <v>13</v>
      </c>
      <c r="P20" s="79" t="s">
        <v>79</v>
      </c>
      <c r="Q20" s="80" t="s">
        <v>54</v>
      </c>
      <c r="R20" s="96" t="s">
        <v>87</v>
      </c>
      <c r="S20" s="82"/>
      <c r="U20" s="97">
        <f t="shared" si="0"/>
        <v>0</v>
      </c>
      <c r="V20" s="97">
        <f t="shared" si="1"/>
        <v>0</v>
      </c>
    </row>
    <row r="21" spans="1:26" ht="236.25" customHeight="1" x14ac:dyDescent="0.2">
      <c r="A21" s="93"/>
      <c r="B21" s="86"/>
      <c r="C21" s="87"/>
      <c r="D21" s="72"/>
      <c r="E21" s="94" t="s">
        <v>88</v>
      </c>
      <c r="F21" s="94" t="s">
        <v>89</v>
      </c>
      <c r="G21" s="98"/>
      <c r="H21" s="94" t="s">
        <v>90</v>
      </c>
      <c r="I21" s="94" t="s">
        <v>91</v>
      </c>
      <c r="J21" s="76">
        <v>43124</v>
      </c>
      <c r="K21" s="76">
        <v>43279</v>
      </c>
      <c r="L21" s="76" t="s">
        <v>76</v>
      </c>
      <c r="M21" s="76" t="s">
        <v>77</v>
      </c>
      <c r="N21" s="99" t="s">
        <v>92</v>
      </c>
      <c r="O21" s="91" t="s">
        <v>13</v>
      </c>
      <c r="P21" s="79" t="s">
        <v>93</v>
      </c>
      <c r="Q21" s="80" t="s">
        <v>54</v>
      </c>
      <c r="R21" s="100" t="s">
        <v>94</v>
      </c>
      <c r="S21" s="94" t="s">
        <v>95</v>
      </c>
      <c r="T21" s="83"/>
      <c r="U21" s="97">
        <f t="shared" si="0"/>
        <v>0</v>
      </c>
      <c r="V21" s="97">
        <f t="shared" si="1"/>
        <v>0</v>
      </c>
      <c r="Z21" s="101" t="e">
        <f>+[1]Hoja1!A33</f>
        <v>#REF!</v>
      </c>
    </row>
    <row r="22" spans="1:26" ht="180.75" customHeight="1" x14ac:dyDescent="0.2">
      <c r="A22" s="93"/>
      <c r="B22" s="86"/>
      <c r="C22" s="87"/>
      <c r="D22" s="72"/>
      <c r="E22" s="102" t="s">
        <v>96</v>
      </c>
      <c r="F22" s="102" t="s">
        <v>97</v>
      </c>
      <c r="G22" s="98"/>
      <c r="H22" s="94" t="s">
        <v>98</v>
      </c>
      <c r="I22" s="94" t="s">
        <v>99</v>
      </c>
      <c r="J22" s="76">
        <v>43124</v>
      </c>
      <c r="K22" s="76" t="s">
        <v>85</v>
      </c>
      <c r="L22" s="76" t="s">
        <v>76</v>
      </c>
      <c r="M22" s="76" t="s">
        <v>77</v>
      </c>
      <c r="N22" s="99" t="s">
        <v>100</v>
      </c>
      <c r="O22" s="91" t="s">
        <v>13</v>
      </c>
      <c r="P22" s="79" t="s">
        <v>79</v>
      </c>
      <c r="Q22" s="80" t="s">
        <v>54</v>
      </c>
      <c r="R22" s="103" t="s">
        <v>101</v>
      </c>
      <c r="S22" s="98"/>
      <c r="T22" s="83"/>
      <c r="U22" s="84">
        <f t="shared" si="0"/>
        <v>0</v>
      </c>
      <c r="V22" s="84">
        <f t="shared" si="1"/>
        <v>0</v>
      </c>
    </row>
    <row r="23" spans="1:26" ht="184.5" customHeight="1" x14ac:dyDescent="0.2">
      <c r="A23" s="93"/>
      <c r="B23" s="86"/>
      <c r="C23" s="87"/>
      <c r="D23" s="72"/>
      <c r="E23" s="104" t="s">
        <v>102</v>
      </c>
      <c r="F23" s="102" t="s">
        <v>103</v>
      </c>
      <c r="G23" s="98"/>
      <c r="H23" s="102" t="s">
        <v>104</v>
      </c>
      <c r="I23" s="105" t="s">
        <v>105</v>
      </c>
      <c r="J23" s="76">
        <v>43124</v>
      </c>
      <c r="K23" s="76" t="s">
        <v>106</v>
      </c>
      <c r="L23" s="76" t="s">
        <v>76</v>
      </c>
      <c r="M23" s="76" t="s">
        <v>77</v>
      </c>
      <c r="N23" s="95" t="s">
        <v>107</v>
      </c>
      <c r="O23" s="91" t="s">
        <v>13</v>
      </c>
      <c r="P23" s="79" t="s">
        <v>79</v>
      </c>
      <c r="Q23" s="80" t="s">
        <v>54</v>
      </c>
      <c r="R23" s="96" t="s">
        <v>108</v>
      </c>
      <c r="S23" s="82"/>
      <c r="T23" s="83"/>
      <c r="U23" s="84">
        <f t="shared" si="0"/>
        <v>0</v>
      </c>
      <c r="V23" s="84">
        <f t="shared" si="1"/>
        <v>0</v>
      </c>
    </row>
    <row r="24" spans="1:26" ht="129" customHeight="1" x14ac:dyDescent="0.2">
      <c r="A24" s="93"/>
      <c r="B24" s="86"/>
      <c r="C24" s="87"/>
      <c r="D24" s="72"/>
      <c r="E24" s="106" t="s">
        <v>109</v>
      </c>
      <c r="F24" s="102" t="s">
        <v>110</v>
      </c>
      <c r="G24" s="98"/>
      <c r="H24" s="73" t="s">
        <v>111</v>
      </c>
      <c r="I24" s="75" t="s">
        <v>112</v>
      </c>
      <c r="J24" s="76">
        <v>43141</v>
      </c>
      <c r="K24" s="76" t="s">
        <v>106</v>
      </c>
      <c r="L24" s="76" t="s">
        <v>113</v>
      </c>
      <c r="M24" s="76" t="s">
        <v>114</v>
      </c>
      <c r="N24" s="99" t="s">
        <v>100</v>
      </c>
      <c r="O24" s="91" t="s">
        <v>13</v>
      </c>
      <c r="P24" s="79" t="s">
        <v>115</v>
      </c>
      <c r="Q24" s="80" t="s">
        <v>54</v>
      </c>
      <c r="R24" s="96" t="s">
        <v>116</v>
      </c>
      <c r="S24" s="98"/>
      <c r="T24" s="83"/>
      <c r="U24" s="84">
        <f t="shared" si="0"/>
        <v>0</v>
      </c>
      <c r="V24" s="84">
        <f t="shared" si="1"/>
        <v>0</v>
      </c>
    </row>
    <row r="25" spans="1:26" ht="135" x14ac:dyDescent="0.2">
      <c r="A25" s="93"/>
      <c r="B25" s="86"/>
      <c r="C25" s="87"/>
      <c r="D25" s="72"/>
      <c r="E25" s="107" t="s">
        <v>117</v>
      </c>
      <c r="F25" s="108" t="s">
        <v>118</v>
      </c>
      <c r="G25" s="98"/>
      <c r="H25" s="73" t="s">
        <v>119</v>
      </c>
      <c r="I25" s="75" t="s">
        <v>120</v>
      </c>
      <c r="J25" s="76">
        <v>43141</v>
      </c>
      <c r="K25" s="76" t="s">
        <v>121</v>
      </c>
      <c r="L25" s="76" t="s">
        <v>50</v>
      </c>
      <c r="M25" s="76" t="s">
        <v>51</v>
      </c>
      <c r="N25" s="99" t="s">
        <v>122</v>
      </c>
      <c r="O25" s="91" t="s">
        <v>13</v>
      </c>
      <c r="P25" s="79" t="s">
        <v>123</v>
      </c>
      <c r="Q25" s="80" t="s">
        <v>54</v>
      </c>
      <c r="R25" s="96" t="s">
        <v>124</v>
      </c>
      <c r="S25" s="98"/>
      <c r="T25" s="83"/>
      <c r="U25" s="84">
        <f t="shared" si="0"/>
        <v>0</v>
      </c>
      <c r="V25" s="84">
        <f t="shared" si="1"/>
        <v>0</v>
      </c>
    </row>
    <row r="26" spans="1:26" ht="179.25" customHeight="1" x14ac:dyDescent="0.2">
      <c r="A26" s="93"/>
      <c r="B26" s="86"/>
      <c r="C26" s="87"/>
      <c r="D26" s="72"/>
      <c r="E26" s="109"/>
      <c r="F26" s="110"/>
      <c r="G26" s="98"/>
      <c r="H26" s="73" t="s">
        <v>125</v>
      </c>
      <c r="I26" s="73" t="s">
        <v>126</v>
      </c>
      <c r="J26" s="76">
        <v>43102</v>
      </c>
      <c r="K26" s="76">
        <v>43404</v>
      </c>
      <c r="L26" s="76" t="s">
        <v>50</v>
      </c>
      <c r="M26" s="76" t="s">
        <v>51</v>
      </c>
      <c r="N26" s="99" t="s">
        <v>127</v>
      </c>
      <c r="O26" s="91" t="s">
        <v>128</v>
      </c>
      <c r="P26" s="79" t="s">
        <v>129</v>
      </c>
      <c r="Q26" s="80" t="s">
        <v>54</v>
      </c>
      <c r="R26" s="111" t="s">
        <v>130</v>
      </c>
      <c r="S26" s="94" t="s">
        <v>131</v>
      </c>
      <c r="T26" s="83"/>
      <c r="U26" s="84">
        <f t="shared" si="0"/>
        <v>0</v>
      </c>
      <c r="V26" s="84">
        <f t="shared" si="1"/>
        <v>0</v>
      </c>
    </row>
    <row r="27" spans="1:26" ht="101.25" customHeight="1" x14ac:dyDescent="0.2">
      <c r="A27" s="93"/>
      <c r="B27" s="86"/>
      <c r="C27" s="87"/>
      <c r="D27" s="72"/>
      <c r="E27" s="112" t="s">
        <v>132</v>
      </c>
      <c r="F27" s="113" t="s">
        <v>133</v>
      </c>
      <c r="G27" s="98"/>
      <c r="H27" s="113" t="s">
        <v>134</v>
      </c>
      <c r="I27" s="113" t="s">
        <v>135</v>
      </c>
      <c r="J27" s="76">
        <v>43118</v>
      </c>
      <c r="K27" s="76">
        <v>43281</v>
      </c>
      <c r="L27" s="76" t="s">
        <v>136</v>
      </c>
      <c r="M27" s="76" t="s">
        <v>137</v>
      </c>
      <c r="N27" s="99" t="s">
        <v>138</v>
      </c>
      <c r="O27" s="91" t="s">
        <v>13</v>
      </c>
      <c r="P27" s="79">
        <v>43291</v>
      </c>
      <c r="Q27" s="80" t="s">
        <v>61</v>
      </c>
      <c r="R27" s="111" t="s">
        <v>139</v>
      </c>
      <c r="S27" s="94"/>
      <c r="T27" s="83"/>
      <c r="U27" s="84">
        <f t="shared" si="0"/>
        <v>0</v>
      </c>
      <c r="V27" s="84">
        <f t="shared" si="1"/>
        <v>0</v>
      </c>
    </row>
    <row r="28" spans="1:26" ht="167.45" customHeight="1" x14ac:dyDescent="0.2">
      <c r="A28" s="93"/>
      <c r="B28" s="86"/>
      <c r="C28" s="87"/>
      <c r="D28" s="72"/>
      <c r="E28" s="114"/>
      <c r="F28" s="113" t="s">
        <v>140</v>
      </c>
      <c r="G28" s="98"/>
      <c r="H28" s="115" t="s">
        <v>141</v>
      </c>
      <c r="I28" s="115" t="s">
        <v>142</v>
      </c>
      <c r="J28" s="76">
        <v>43102</v>
      </c>
      <c r="K28" s="76" t="s">
        <v>143</v>
      </c>
      <c r="L28" s="76" t="s">
        <v>144</v>
      </c>
      <c r="M28" s="76" t="s">
        <v>145</v>
      </c>
      <c r="N28" s="99" t="s">
        <v>146</v>
      </c>
      <c r="O28" s="91" t="s">
        <v>13</v>
      </c>
      <c r="P28" s="79">
        <v>43291</v>
      </c>
      <c r="Q28" s="80" t="s">
        <v>61</v>
      </c>
      <c r="R28" s="116"/>
      <c r="S28" s="98"/>
      <c r="T28" s="83"/>
      <c r="U28" s="84">
        <f t="shared" si="0"/>
        <v>0</v>
      </c>
      <c r="V28" s="84">
        <f t="shared" si="1"/>
        <v>0</v>
      </c>
    </row>
    <row r="29" spans="1:26" ht="104.25" customHeight="1" x14ac:dyDescent="0.2">
      <c r="A29" s="93"/>
      <c r="B29" s="86"/>
      <c r="C29" s="87"/>
      <c r="D29" s="72"/>
      <c r="E29" s="114"/>
      <c r="F29" s="113" t="s">
        <v>147</v>
      </c>
      <c r="G29" s="98"/>
      <c r="H29" s="115" t="s">
        <v>148</v>
      </c>
      <c r="I29" s="115" t="s">
        <v>149</v>
      </c>
      <c r="J29" s="76">
        <v>43117</v>
      </c>
      <c r="K29" s="76" t="s">
        <v>143</v>
      </c>
      <c r="L29" s="76" t="s">
        <v>144</v>
      </c>
      <c r="M29" s="76" t="s">
        <v>145</v>
      </c>
      <c r="N29" s="99"/>
      <c r="O29" s="91" t="s">
        <v>13</v>
      </c>
      <c r="P29" s="79" t="s">
        <v>129</v>
      </c>
      <c r="Q29" s="80" t="s">
        <v>54</v>
      </c>
      <c r="R29" s="96" t="s">
        <v>150</v>
      </c>
      <c r="S29" s="98"/>
      <c r="T29" s="83"/>
      <c r="U29" s="97">
        <f t="shared" si="0"/>
        <v>0</v>
      </c>
      <c r="V29" s="97">
        <f t="shared" si="1"/>
        <v>0</v>
      </c>
    </row>
    <row r="30" spans="1:26" ht="123" customHeight="1" x14ac:dyDescent="0.2">
      <c r="A30" s="93"/>
      <c r="B30" s="86"/>
      <c r="C30" s="87"/>
      <c r="D30" s="72"/>
      <c r="E30" s="114"/>
      <c r="F30" s="113" t="s">
        <v>151</v>
      </c>
      <c r="G30" s="98"/>
      <c r="H30" s="115" t="s">
        <v>152</v>
      </c>
      <c r="I30" s="113" t="s">
        <v>153</v>
      </c>
      <c r="J30" s="76">
        <v>43133</v>
      </c>
      <c r="K30" s="117" t="s">
        <v>143</v>
      </c>
      <c r="L30" s="76" t="s">
        <v>144</v>
      </c>
      <c r="M30" s="76" t="s">
        <v>145</v>
      </c>
      <c r="N30" s="99" t="s">
        <v>154</v>
      </c>
      <c r="O30" s="91" t="s">
        <v>13</v>
      </c>
      <c r="P30" s="79" t="s">
        <v>129</v>
      </c>
      <c r="Q30" s="80" t="s">
        <v>54</v>
      </c>
      <c r="R30" s="96" t="s">
        <v>155</v>
      </c>
      <c r="S30" s="98"/>
      <c r="T30" s="83"/>
      <c r="U30" s="97">
        <f t="shared" si="0"/>
        <v>0</v>
      </c>
      <c r="V30" s="97">
        <f t="shared" si="1"/>
        <v>0</v>
      </c>
    </row>
    <row r="31" spans="1:26" ht="192.6" customHeight="1" x14ac:dyDescent="0.2">
      <c r="A31" s="93"/>
      <c r="B31" s="86"/>
      <c r="C31" s="87"/>
      <c r="D31" s="72"/>
      <c r="E31" s="118" t="s">
        <v>156</v>
      </c>
      <c r="F31" s="106" t="s">
        <v>157</v>
      </c>
      <c r="G31" s="98"/>
      <c r="H31" s="115" t="s">
        <v>158</v>
      </c>
      <c r="I31" s="115" t="s">
        <v>159</v>
      </c>
      <c r="J31" s="76">
        <v>43102</v>
      </c>
      <c r="K31" s="117" t="s">
        <v>143</v>
      </c>
      <c r="L31" s="76" t="s">
        <v>144</v>
      </c>
      <c r="M31" s="76" t="s">
        <v>145</v>
      </c>
      <c r="N31" s="99" t="s">
        <v>160</v>
      </c>
      <c r="O31" s="91" t="s">
        <v>13</v>
      </c>
      <c r="P31" s="79">
        <v>43291</v>
      </c>
      <c r="Q31" s="80" t="s">
        <v>61</v>
      </c>
      <c r="R31" s="116"/>
      <c r="S31" s="98"/>
      <c r="T31" s="83"/>
      <c r="U31" s="84">
        <f t="shared" si="0"/>
        <v>0</v>
      </c>
      <c r="V31" s="84">
        <f t="shared" si="1"/>
        <v>0</v>
      </c>
    </row>
    <row r="32" spans="1:26" ht="81.75" customHeight="1" x14ac:dyDescent="0.2">
      <c r="A32" s="93"/>
      <c r="B32" s="86"/>
      <c r="C32" s="87"/>
      <c r="D32" s="72"/>
      <c r="E32" s="119"/>
      <c r="F32" s="106" t="s">
        <v>161</v>
      </c>
      <c r="G32" s="98"/>
      <c r="H32" s="115" t="s">
        <v>162</v>
      </c>
      <c r="I32" s="115" t="s">
        <v>163</v>
      </c>
      <c r="J32" s="76">
        <v>43102</v>
      </c>
      <c r="K32" s="117" t="s">
        <v>143</v>
      </c>
      <c r="L32" s="76" t="s">
        <v>136</v>
      </c>
      <c r="M32" s="76" t="s">
        <v>137</v>
      </c>
      <c r="N32" s="99" t="s">
        <v>164</v>
      </c>
      <c r="O32" s="91" t="s">
        <v>13</v>
      </c>
      <c r="P32" s="79" t="s">
        <v>129</v>
      </c>
      <c r="Q32" s="80" t="s">
        <v>54</v>
      </c>
      <c r="R32" s="96" t="s">
        <v>165</v>
      </c>
      <c r="S32" s="98"/>
      <c r="T32" s="83"/>
      <c r="U32" s="97">
        <f t="shared" si="0"/>
        <v>0</v>
      </c>
      <c r="V32" s="97">
        <f t="shared" si="1"/>
        <v>0</v>
      </c>
      <c r="W32" s="1" t="s">
        <v>166</v>
      </c>
    </row>
    <row r="33" spans="1:22" ht="265.5" customHeight="1" x14ac:dyDescent="0.2">
      <c r="A33" s="93"/>
      <c r="B33" s="86"/>
      <c r="C33" s="87"/>
      <c r="D33" s="72"/>
      <c r="E33" s="104" t="s">
        <v>167</v>
      </c>
      <c r="F33" s="120" t="s">
        <v>168</v>
      </c>
      <c r="G33" s="98"/>
      <c r="H33" s="121" t="s">
        <v>169</v>
      </c>
      <c r="I33" s="122" t="s">
        <v>170</v>
      </c>
      <c r="J33" s="76">
        <v>43118</v>
      </c>
      <c r="K33" s="76">
        <v>43312</v>
      </c>
      <c r="L33" s="76" t="s">
        <v>136</v>
      </c>
      <c r="M33" s="76" t="s">
        <v>137</v>
      </c>
      <c r="N33" s="99"/>
      <c r="O33" s="91" t="s">
        <v>13</v>
      </c>
      <c r="P33" s="79" t="s">
        <v>129</v>
      </c>
      <c r="Q33" s="80" t="s">
        <v>54</v>
      </c>
      <c r="R33" s="123" t="s">
        <v>171</v>
      </c>
      <c r="S33" s="94"/>
      <c r="T33" s="83"/>
      <c r="U33" s="97">
        <f t="shared" si="0"/>
        <v>0</v>
      </c>
      <c r="V33" s="97">
        <f t="shared" si="1"/>
        <v>0</v>
      </c>
    </row>
    <row r="34" spans="1:22" ht="255" customHeight="1" x14ac:dyDescent="0.2">
      <c r="A34" s="93"/>
      <c r="B34" s="86"/>
      <c r="C34" s="87"/>
      <c r="D34" s="72"/>
      <c r="E34" s="106" t="s">
        <v>172</v>
      </c>
      <c r="F34" s="106" t="s">
        <v>173</v>
      </c>
      <c r="G34" s="98"/>
      <c r="H34" s="106" t="s">
        <v>174</v>
      </c>
      <c r="I34" s="106" t="s">
        <v>175</v>
      </c>
      <c r="J34" s="76">
        <v>43141</v>
      </c>
      <c r="K34" s="76" t="s">
        <v>85</v>
      </c>
      <c r="L34" s="76" t="s">
        <v>50</v>
      </c>
      <c r="M34" s="76" t="s">
        <v>51</v>
      </c>
      <c r="N34" s="99" t="s">
        <v>176</v>
      </c>
      <c r="O34" s="91" t="s">
        <v>13</v>
      </c>
      <c r="P34" s="79" t="s">
        <v>177</v>
      </c>
      <c r="Q34" s="80" t="s">
        <v>54</v>
      </c>
      <c r="R34" s="96" t="s">
        <v>178</v>
      </c>
      <c r="S34" s="98"/>
      <c r="T34" s="83"/>
      <c r="U34" s="97">
        <f t="shared" si="0"/>
        <v>0</v>
      </c>
      <c r="V34" s="97">
        <f t="shared" si="1"/>
        <v>0</v>
      </c>
    </row>
    <row r="35" spans="1:22" ht="181.5" customHeight="1" x14ac:dyDescent="0.2">
      <c r="A35" s="93"/>
      <c r="B35" s="86"/>
      <c r="C35" s="87"/>
      <c r="D35" s="72"/>
      <c r="E35" s="104" t="s">
        <v>179</v>
      </c>
      <c r="F35" s="106" t="s">
        <v>180</v>
      </c>
      <c r="G35" s="98"/>
      <c r="H35" s="106" t="s">
        <v>181</v>
      </c>
      <c r="I35" s="106" t="s">
        <v>182</v>
      </c>
      <c r="J35" s="76">
        <v>43141</v>
      </c>
      <c r="K35" s="76" t="s">
        <v>183</v>
      </c>
      <c r="L35" s="76" t="s">
        <v>50</v>
      </c>
      <c r="M35" s="76" t="s">
        <v>51</v>
      </c>
      <c r="N35" s="99" t="s">
        <v>184</v>
      </c>
      <c r="O35" s="91" t="s">
        <v>13</v>
      </c>
      <c r="P35" s="79" t="s">
        <v>115</v>
      </c>
      <c r="Q35" s="80" t="s">
        <v>54</v>
      </c>
      <c r="R35" s="96" t="s">
        <v>185</v>
      </c>
      <c r="S35" s="98"/>
      <c r="T35" s="83"/>
      <c r="U35" s="97">
        <f t="shared" si="0"/>
        <v>0</v>
      </c>
      <c r="V35" s="97">
        <f t="shared" si="1"/>
        <v>0</v>
      </c>
    </row>
    <row r="36" spans="1:22" ht="326.25" x14ac:dyDescent="0.2">
      <c r="A36" s="93"/>
      <c r="B36" s="86"/>
      <c r="C36" s="87"/>
      <c r="D36" s="72"/>
      <c r="E36" s="106" t="s">
        <v>186</v>
      </c>
      <c r="F36" s="106" t="s">
        <v>187</v>
      </c>
      <c r="G36" s="98"/>
      <c r="H36" s="106" t="s">
        <v>188</v>
      </c>
      <c r="I36" s="106" t="s">
        <v>189</v>
      </c>
      <c r="J36" s="76">
        <v>43141</v>
      </c>
      <c r="K36" s="76" t="s">
        <v>85</v>
      </c>
      <c r="L36" s="76" t="s">
        <v>50</v>
      </c>
      <c r="M36" s="76" t="s">
        <v>51</v>
      </c>
      <c r="N36" s="99" t="s">
        <v>190</v>
      </c>
      <c r="O36" s="91" t="s">
        <v>128</v>
      </c>
      <c r="P36" s="79" t="s">
        <v>191</v>
      </c>
      <c r="Q36" s="80" t="s">
        <v>54</v>
      </c>
      <c r="R36" s="96" t="s">
        <v>192</v>
      </c>
      <c r="S36" s="98"/>
      <c r="T36" s="83"/>
      <c r="U36" s="97">
        <f t="shared" si="0"/>
        <v>0</v>
      </c>
      <c r="V36" s="97">
        <f t="shared" si="1"/>
        <v>0</v>
      </c>
    </row>
    <row r="37" spans="1:22" ht="169.9" customHeight="1" x14ac:dyDescent="0.2">
      <c r="A37" s="93"/>
      <c r="B37" s="86"/>
      <c r="C37" s="87"/>
      <c r="D37" s="72"/>
      <c r="E37" s="106" t="s">
        <v>193</v>
      </c>
      <c r="F37" s="106" t="s">
        <v>194</v>
      </c>
      <c r="G37" s="98"/>
      <c r="H37" s="106" t="s">
        <v>195</v>
      </c>
      <c r="I37" s="106" t="s">
        <v>196</v>
      </c>
      <c r="J37" s="76">
        <v>43141</v>
      </c>
      <c r="K37" s="76">
        <v>43190</v>
      </c>
      <c r="L37" s="76" t="s">
        <v>50</v>
      </c>
      <c r="M37" s="76" t="s">
        <v>51</v>
      </c>
      <c r="N37" s="99" t="s">
        <v>197</v>
      </c>
      <c r="O37" s="91" t="s">
        <v>13</v>
      </c>
      <c r="P37" s="79">
        <v>43291</v>
      </c>
      <c r="Q37" s="80" t="s">
        <v>61</v>
      </c>
      <c r="R37" s="116"/>
      <c r="S37" s="98"/>
      <c r="T37" s="83"/>
      <c r="U37" s="84">
        <f t="shared" si="0"/>
        <v>0</v>
      </c>
      <c r="V37" s="84">
        <f t="shared" si="1"/>
        <v>0</v>
      </c>
    </row>
    <row r="38" spans="1:22" ht="236.25" x14ac:dyDescent="0.2">
      <c r="A38" s="124"/>
      <c r="B38" s="125"/>
      <c r="C38" s="126"/>
      <c r="D38" s="72"/>
      <c r="E38" s="106" t="s">
        <v>198</v>
      </c>
      <c r="F38" s="106" t="s">
        <v>199</v>
      </c>
      <c r="G38" s="98"/>
      <c r="H38" s="73" t="s">
        <v>65</v>
      </c>
      <c r="I38" s="73" t="s">
        <v>200</v>
      </c>
      <c r="J38" s="76">
        <v>43128</v>
      </c>
      <c r="K38" s="76" t="s">
        <v>143</v>
      </c>
      <c r="L38" s="76" t="s">
        <v>50</v>
      </c>
      <c r="M38" s="76" t="s">
        <v>51</v>
      </c>
      <c r="N38" s="99" t="s">
        <v>201</v>
      </c>
      <c r="O38" s="91" t="s">
        <v>13</v>
      </c>
      <c r="P38" s="79" t="s">
        <v>69</v>
      </c>
      <c r="Q38" s="80" t="s">
        <v>202</v>
      </c>
      <c r="R38" s="96" t="s">
        <v>203</v>
      </c>
      <c r="S38" s="98"/>
      <c r="T38" s="83"/>
      <c r="U38" s="97">
        <f t="shared" si="0"/>
        <v>0</v>
      </c>
      <c r="V38" s="97">
        <f t="shared" si="1"/>
        <v>0</v>
      </c>
    </row>
  </sheetData>
  <protectedRanges>
    <protectedRange password="EE88" sqref="N21:N22 L25:M26 H33:I33 L32:M32 H38:I38 B16:K18 B22:J22 L16:M20 L22:M23 M21 B19:G21 L34:M38" name="Rango5_6" securityDescriptor="O:WDG:WDD:(A;;CC;;;WD)"/>
    <protectedRange password="EE88" sqref="N16:N20 N23" name="Rango5_3_1" securityDescriptor="O:WDG:WDD:(A;;CC;;;WD)"/>
    <protectedRange password="EE88" sqref="C8:D8" name="Rango1_1_1_1" securityDescriptor="O:WDG:WDD:(A;;CC;;;WD)"/>
    <protectedRange password="EE88" sqref="D11" name="Rango2_1_1_1" securityDescriptor="O:WDG:WDD:(A;;CC;;;WD)"/>
    <protectedRange password="EE88" sqref="J34:K34" name="Rango5_1_1" securityDescriptor="O:WDG:WDD:(A;;CC;;;WD)"/>
    <protectedRange password="EE88" sqref="H35:K35" name="Rango5_2_1" securityDescriptor="O:WDG:WDD:(A;;CC;;;WD)"/>
    <protectedRange password="EE88" sqref="J36:K36" name="Rango5_4_1" securityDescriptor="O:WDG:WDD:(A;;CC;;;WD)"/>
    <protectedRange password="EE88" sqref="J37:K37" name="Rango5_5_1" securityDescriptor="O:WDG:WDD:(A;;CC;;;WD)"/>
    <protectedRange password="EE88" sqref="H32:I32" name="Rango5_7_1" securityDescriptor="O:WDG:WDD:(A;;CC;;;WD)"/>
    <protectedRange password="EE88" sqref="H20:K20 K22" name="Rango5_9_1" securityDescriptor="O:WDG:WDD:(A;;CC;;;WD)"/>
    <protectedRange password="EE88" sqref="H21:L21" name="Rango5_10_1" securityDescriptor="O:WDG:WDD:(A;;CC;;;WD)"/>
    <protectedRange password="EE88" sqref="J23:K23" name="Rango5_12_1" securityDescriptor="O:WDG:WDD:(A;;CC;;;WD)"/>
    <protectedRange password="EE88" sqref="J19:K19" name="Rango5_13_1" securityDescriptor="O:WDG:WDD:(A;;CC;;;WD)"/>
    <protectedRange password="EE88" sqref="H19:I19" name="Rango5_6_2_1" securityDescriptor="O:WDG:WDD:(A;;CC;;;WD)"/>
  </protectedRanges>
  <mergeCells count="39">
    <mergeCell ref="A18:A38"/>
    <mergeCell ref="E25:E26"/>
    <mergeCell ref="F25:F26"/>
    <mergeCell ref="E27:E30"/>
    <mergeCell ref="E31:E32"/>
    <mergeCell ref="Q14:Q15"/>
    <mergeCell ref="R14:R15"/>
    <mergeCell ref="S14:S15"/>
    <mergeCell ref="B16:B38"/>
    <mergeCell ref="C16:C38"/>
    <mergeCell ref="D16:D38"/>
    <mergeCell ref="J14:J15"/>
    <mergeCell ref="K14:K15"/>
    <mergeCell ref="L14:M14"/>
    <mergeCell ref="N14:N15"/>
    <mergeCell ref="O14:O15"/>
    <mergeCell ref="P14:P15"/>
    <mergeCell ref="O13:R13"/>
    <mergeCell ref="A14:A15"/>
    <mergeCell ref="B14:B15"/>
    <mergeCell ref="C14:C15"/>
    <mergeCell ref="D14:D15"/>
    <mergeCell ref="E14:E15"/>
    <mergeCell ref="F14:F15"/>
    <mergeCell ref="G14:G15"/>
    <mergeCell ref="H14:H15"/>
    <mergeCell ref="I14:I15"/>
    <mergeCell ref="F6:I6"/>
    <mergeCell ref="J6:K6"/>
    <mergeCell ref="L6:N6"/>
    <mergeCell ref="A12:M12"/>
    <mergeCell ref="A13:G13"/>
    <mergeCell ref="H13:N13"/>
    <mergeCell ref="F2:N2"/>
    <mergeCell ref="G3:N3"/>
    <mergeCell ref="G4:N4"/>
    <mergeCell ref="F5:I5"/>
    <mergeCell ref="J5:K5"/>
    <mergeCell ref="L5:N5"/>
  </mergeCells>
  <conditionalFormatting sqref="O12">
    <cfRule type="colorScale" priority="145">
      <colorScale>
        <cfvo type="min"/>
        <cfvo type="max"/>
        <color rgb="FFFF7128"/>
        <color rgb="FFFFEF9C"/>
      </colorScale>
    </cfRule>
    <cfRule type="containsText" dxfId="87" priority="146" operator="containsText" text="PARCIAL">
      <formula>NOT(ISERROR(SEARCH("PARCIAL",O12)))</formula>
    </cfRule>
  </conditionalFormatting>
  <conditionalFormatting sqref="O12">
    <cfRule type="containsText" dxfId="86" priority="147" operator="containsText" text="N/A">
      <formula>NOT(ISERROR(SEARCH("N/A",O12)))</formula>
    </cfRule>
    <cfRule type="colorScale" priority="148">
      <colorScale>
        <cfvo type="min"/>
        <cfvo type="percentile" val="50"/>
        <cfvo type="max"/>
        <color rgb="FFF8696B"/>
        <color rgb="FFFFEB84"/>
        <color rgb="FF63BE7B"/>
      </colorScale>
    </cfRule>
    <cfRule type="containsText" dxfId="85" priority="149" operator="containsText" text="no">
      <formula>NOT(ISERROR(SEARCH("no",O12)))</formula>
    </cfRule>
    <cfRule type="containsText" dxfId="84" priority="150" operator="containsText" text="si">
      <formula>NOT(ISERROR(SEARCH("si",O12)))</formula>
    </cfRule>
    <cfRule type="containsText" priority="151" operator="containsText" text="OK">
      <formula>NOT(ISERROR(SEARCH("OK",O12)))</formula>
    </cfRule>
  </conditionalFormatting>
  <conditionalFormatting sqref="O16:O17">
    <cfRule type="colorScale" priority="152">
      <colorScale>
        <cfvo type="min"/>
        <cfvo type="max"/>
        <color rgb="FFFF7128"/>
        <color rgb="FFFFEF9C"/>
      </colorScale>
    </cfRule>
    <cfRule type="containsText" dxfId="83" priority="153" operator="containsText" text="PARCIAL">
      <formula>NOT(ISERROR(SEARCH("PARCIAL",O16)))</formula>
    </cfRule>
  </conditionalFormatting>
  <conditionalFormatting sqref="O16:O17">
    <cfRule type="containsText" dxfId="82" priority="154" operator="containsText" text="N/A">
      <formula>NOT(ISERROR(SEARCH("N/A",O16)))</formula>
    </cfRule>
    <cfRule type="colorScale" priority="155">
      <colorScale>
        <cfvo type="min"/>
        <cfvo type="percentile" val="50"/>
        <cfvo type="max"/>
        <color rgb="FFF8696B"/>
        <color rgb="FFFFEB84"/>
        <color rgb="FF63BE7B"/>
      </colorScale>
    </cfRule>
    <cfRule type="containsText" dxfId="81" priority="156" operator="containsText" text="no">
      <formula>NOT(ISERROR(SEARCH("no",O16)))</formula>
    </cfRule>
    <cfRule type="containsText" dxfId="80" priority="157" operator="containsText" text="si">
      <formula>NOT(ISERROR(SEARCH("si",O16)))</formula>
    </cfRule>
    <cfRule type="containsText" priority="158" operator="containsText" text="OK">
      <formula>NOT(ISERROR(SEARCH("OK",O16)))</formula>
    </cfRule>
  </conditionalFormatting>
  <conditionalFormatting sqref="O18">
    <cfRule type="colorScale" priority="138">
      <colorScale>
        <cfvo type="min"/>
        <cfvo type="max"/>
        <color rgb="FFFF7128"/>
        <color rgb="FFFFEF9C"/>
      </colorScale>
    </cfRule>
    <cfRule type="containsText" dxfId="79" priority="139" operator="containsText" text="PARCIAL">
      <formula>NOT(ISERROR(SEARCH("PARCIAL",O18)))</formula>
    </cfRule>
  </conditionalFormatting>
  <conditionalFormatting sqref="O18">
    <cfRule type="containsText" dxfId="78" priority="140" operator="containsText" text="N/A">
      <formula>NOT(ISERROR(SEARCH("N/A",O18)))</formula>
    </cfRule>
    <cfRule type="colorScale" priority="141">
      <colorScale>
        <cfvo type="min"/>
        <cfvo type="percentile" val="50"/>
        <cfvo type="max"/>
        <color rgb="FFF8696B"/>
        <color rgb="FFFFEB84"/>
        <color rgb="FF63BE7B"/>
      </colorScale>
    </cfRule>
    <cfRule type="containsText" dxfId="77" priority="142" operator="containsText" text="no">
      <formula>NOT(ISERROR(SEARCH("no",O18)))</formula>
    </cfRule>
    <cfRule type="containsText" dxfId="76" priority="143" operator="containsText" text="si">
      <formula>NOT(ISERROR(SEARCH("si",O18)))</formula>
    </cfRule>
    <cfRule type="containsText" priority="144" operator="containsText" text="OK">
      <formula>NOT(ISERROR(SEARCH("OK",O18)))</formula>
    </cfRule>
  </conditionalFormatting>
  <conditionalFormatting sqref="O19">
    <cfRule type="colorScale" priority="131">
      <colorScale>
        <cfvo type="min"/>
        <cfvo type="max"/>
        <color rgb="FFFF7128"/>
        <color rgb="FFFFEF9C"/>
      </colorScale>
    </cfRule>
    <cfRule type="containsText" dxfId="75" priority="132" operator="containsText" text="PARCIAL">
      <formula>NOT(ISERROR(SEARCH("PARCIAL",O19)))</formula>
    </cfRule>
  </conditionalFormatting>
  <conditionalFormatting sqref="O19">
    <cfRule type="containsText" dxfId="74" priority="133" operator="containsText" text="N/A">
      <formula>NOT(ISERROR(SEARCH("N/A",O19)))</formula>
    </cfRule>
    <cfRule type="colorScale" priority="134">
      <colorScale>
        <cfvo type="min"/>
        <cfvo type="percentile" val="50"/>
        <cfvo type="max"/>
        <color rgb="FFF8696B"/>
        <color rgb="FFFFEB84"/>
        <color rgb="FF63BE7B"/>
      </colorScale>
    </cfRule>
    <cfRule type="containsText" dxfId="73" priority="135" operator="containsText" text="no">
      <formula>NOT(ISERROR(SEARCH("no",O19)))</formula>
    </cfRule>
    <cfRule type="containsText" dxfId="72" priority="136" operator="containsText" text="si">
      <formula>NOT(ISERROR(SEARCH("si",O19)))</formula>
    </cfRule>
    <cfRule type="containsText" priority="137" operator="containsText" text="OK">
      <formula>NOT(ISERROR(SEARCH("OK",O19)))</formula>
    </cfRule>
  </conditionalFormatting>
  <conditionalFormatting sqref="O20">
    <cfRule type="colorScale" priority="124">
      <colorScale>
        <cfvo type="min"/>
        <cfvo type="max"/>
        <color rgb="FFFF7128"/>
        <color rgb="FFFFEF9C"/>
      </colorScale>
    </cfRule>
    <cfRule type="containsText" dxfId="71" priority="125" operator="containsText" text="PARCIAL">
      <formula>NOT(ISERROR(SEARCH("PARCIAL",O20)))</formula>
    </cfRule>
  </conditionalFormatting>
  <conditionalFormatting sqref="O20">
    <cfRule type="containsText" dxfId="70" priority="126" operator="containsText" text="N/A">
      <formula>NOT(ISERROR(SEARCH("N/A",O20)))</formula>
    </cfRule>
    <cfRule type="colorScale" priority="127">
      <colorScale>
        <cfvo type="min"/>
        <cfvo type="percentile" val="50"/>
        <cfvo type="max"/>
        <color rgb="FFF8696B"/>
        <color rgb="FFFFEB84"/>
        <color rgb="FF63BE7B"/>
      </colorScale>
    </cfRule>
    <cfRule type="containsText" dxfId="69" priority="128" operator="containsText" text="no">
      <formula>NOT(ISERROR(SEARCH("no",O20)))</formula>
    </cfRule>
    <cfRule type="containsText" dxfId="68" priority="129" operator="containsText" text="si">
      <formula>NOT(ISERROR(SEARCH("si",O20)))</formula>
    </cfRule>
    <cfRule type="containsText" priority="130" operator="containsText" text="OK">
      <formula>NOT(ISERROR(SEARCH("OK",O20)))</formula>
    </cfRule>
  </conditionalFormatting>
  <conditionalFormatting sqref="O21">
    <cfRule type="colorScale" priority="117">
      <colorScale>
        <cfvo type="min"/>
        <cfvo type="max"/>
        <color rgb="FFFF7128"/>
        <color rgb="FFFFEF9C"/>
      </colorScale>
    </cfRule>
    <cfRule type="containsText" dxfId="67" priority="118" operator="containsText" text="PARCIAL">
      <formula>NOT(ISERROR(SEARCH("PARCIAL",O21)))</formula>
    </cfRule>
  </conditionalFormatting>
  <conditionalFormatting sqref="O21">
    <cfRule type="containsText" dxfId="66" priority="119" operator="containsText" text="N/A">
      <formula>NOT(ISERROR(SEARCH("N/A",O21)))</formula>
    </cfRule>
    <cfRule type="colorScale" priority="120">
      <colorScale>
        <cfvo type="min"/>
        <cfvo type="percentile" val="50"/>
        <cfvo type="max"/>
        <color rgb="FFF8696B"/>
        <color rgb="FFFFEB84"/>
        <color rgb="FF63BE7B"/>
      </colorScale>
    </cfRule>
    <cfRule type="containsText" dxfId="65" priority="121" operator="containsText" text="no">
      <formula>NOT(ISERROR(SEARCH("no",O21)))</formula>
    </cfRule>
    <cfRule type="containsText" dxfId="64" priority="122" operator="containsText" text="si">
      <formula>NOT(ISERROR(SEARCH("si",O21)))</formula>
    </cfRule>
    <cfRule type="containsText" priority="123" operator="containsText" text="OK">
      <formula>NOT(ISERROR(SEARCH("OK",O21)))</formula>
    </cfRule>
  </conditionalFormatting>
  <conditionalFormatting sqref="O22">
    <cfRule type="colorScale" priority="110">
      <colorScale>
        <cfvo type="min"/>
        <cfvo type="max"/>
        <color rgb="FFFF7128"/>
        <color rgb="FFFFEF9C"/>
      </colorScale>
    </cfRule>
    <cfRule type="containsText" dxfId="63" priority="111" operator="containsText" text="PARCIAL">
      <formula>NOT(ISERROR(SEARCH("PARCIAL",O22)))</formula>
    </cfRule>
  </conditionalFormatting>
  <conditionalFormatting sqref="O22">
    <cfRule type="containsText" dxfId="62" priority="112" operator="containsText" text="N/A">
      <formula>NOT(ISERROR(SEARCH("N/A",O22)))</formula>
    </cfRule>
    <cfRule type="colorScale" priority="113">
      <colorScale>
        <cfvo type="min"/>
        <cfvo type="percentile" val="50"/>
        <cfvo type="max"/>
        <color rgb="FFF8696B"/>
        <color rgb="FFFFEB84"/>
        <color rgb="FF63BE7B"/>
      </colorScale>
    </cfRule>
    <cfRule type="containsText" dxfId="61" priority="114" operator="containsText" text="no">
      <formula>NOT(ISERROR(SEARCH("no",O22)))</formula>
    </cfRule>
    <cfRule type="containsText" dxfId="60" priority="115" operator="containsText" text="si">
      <formula>NOT(ISERROR(SEARCH("si",O22)))</formula>
    </cfRule>
    <cfRule type="containsText" priority="116" operator="containsText" text="OK">
      <formula>NOT(ISERROR(SEARCH("OK",O22)))</formula>
    </cfRule>
  </conditionalFormatting>
  <conditionalFormatting sqref="O24">
    <cfRule type="colorScale" priority="103">
      <colorScale>
        <cfvo type="min"/>
        <cfvo type="max"/>
        <color rgb="FFFF7128"/>
        <color rgb="FFFFEF9C"/>
      </colorScale>
    </cfRule>
    <cfRule type="containsText" dxfId="59" priority="104" operator="containsText" text="PARCIAL">
      <formula>NOT(ISERROR(SEARCH("PARCIAL",O24)))</formula>
    </cfRule>
  </conditionalFormatting>
  <conditionalFormatting sqref="O24">
    <cfRule type="containsText" dxfId="58" priority="105" operator="containsText" text="N/A">
      <formula>NOT(ISERROR(SEARCH("N/A",O24)))</formula>
    </cfRule>
    <cfRule type="colorScale" priority="106">
      <colorScale>
        <cfvo type="min"/>
        <cfvo type="percentile" val="50"/>
        <cfvo type="max"/>
        <color rgb="FFF8696B"/>
        <color rgb="FFFFEB84"/>
        <color rgb="FF63BE7B"/>
      </colorScale>
    </cfRule>
    <cfRule type="containsText" dxfId="57" priority="107" operator="containsText" text="no">
      <formula>NOT(ISERROR(SEARCH("no",O24)))</formula>
    </cfRule>
    <cfRule type="containsText" dxfId="56" priority="108" operator="containsText" text="si">
      <formula>NOT(ISERROR(SEARCH("si",O24)))</formula>
    </cfRule>
    <cfRule type="containsText" priority="109" operator="containsText" text="OK">
      <formula>NOT(ISERROR(SEARCH("OK",O24)))</formula>
    </cfRule>
  </conditionalFormatting>
  <conditionalFormatting sqref="O29 O27 O31:O32 O34 O36:O37">
    <cfRule type="colorScale" priority="96">
      <colorScale>
        <cfvo type="min"/>
        <cfvo type="max"/>
        <color rgb="FFFF7128"/>
        <color rgb="FFFFEF9C"/>
      </colorScale>
    </cfRule>
    <cfRule type="containsText" dxfId="55" priority="97" operator="containsText" text="PARCIAL">
      <formula>NOT(ISERROR(SEARCH("PARCIAL",O27)))</formula>
    </cfRule>
  </conditionalFormatting>
  <conditionalFormatting sqref="O29 O27 O31:O32 O34 O36:O37">
    <cfRule type="containsText" dxfId="54" priority="98" operator="containsText" text="N/A">
      <formula>NOT(ISERROR(SEARCH("N/A",O27)))</formula>
    </cfRule>
    <cfRule type="colorScale" priority="99">
      <colorScale>
        <cfvo type="min"/>
        <cfvo type="percentile" val="50"/>
        <cfvo type="max"/>
        <color rgb="FFF8696B"/>
        <color rgb="FFFFEB84"/>
        <color rgb="FF63BE7B"/>
      </colorScale>
    </cfRule>
    <cfRule type="containsText" dxfId="53" priority="100" operator="containsText" text="no">
      <formula>NOT(ISERROR(SEARCH("no",O27)))</formula>
    </cfRule>
    <cfRule type="containsText" dxfId="52" priority="101" operator="containsText" text="si">
      <formula>NOT(ISERROR(SEARCH("si",O27)))</formula>
    </cfRule>
    <cfRule type="containsText" priority="102" operator="containsText" text="OK">
      <formula>NOT(ISERROR(SEARCH("OK",O27)))</formula>
    </cfRule>
  </conditionalFormatting>
  <conditionalFormatting sqref="O23">
    <cfRule type="colorScale" priority="89">
      <colorScale>
        <cfvo type="min"/>
        <cfvo type="max"/>
        <color rgb="FFFF7128"/>
        <color rgb="FFFFEF9C"/>
      </colorScale>
    </cfRule>
    <cfRule type="containsText" dxfId="51" priority="90" operator="containsText" text="PARCIAL">
      <formula>NOT(ISERROR(SEARCH("PARCIAL",O23)))</formula>
    </cfRule>
  </conditionalFormatting>
  <conditionalFormatting sqref="O23">
    <cfRule type="containsText" dxfId="50" priority="91" operator="containsText" text="N/A">
      <formula>NOT(ISERROR(SEARCH("N/A",O23)))</formula>
    </cfRule>
    <cfRule type="colorScale" priority="92">
      <colorScale>
        <cfvo type="min"/>
        <cfvo type="percentile" val="50"/>
        <cfvo type="max"/>
        <color rgb="FFF8696B"/>
        <color rgb="FFFFEB84"/>
        <color rgb="FF63BE7B"/>
      </colorScale>
    </cfRule>
    <cfRule type="containsText" dxfId="49" priority="93" operator="containsText" text="no">
      <formula>NOT(ISERROR(SEARCH("no",O23)))</formula>
    </cfRule>
    <cfRule type="containsText" dxfId="48" priority="94" operator="containsText" text="si">
      <formula>NOT(ISERROR(SEARCH("si",O23)))</formula>
    </cfRule>
    <cfRule type="containsText" priority="95" operator="containsText" text="OK">
      <formula>NOT(ISERROR(SEARCH("OK",O23)))</formula>
    </cfRule>
  </conditionalFormatting>
  <conditionalFormatting sqref="O25">
    <cfRule type="colorScale" priority="82">
      <colorScale>
        <cfvo type="min"/>
        <cfvo type="max"/>
        <color rgb="FFFF7128"/>
        <color rgb="FFFFEF9C"/>
      </colorScale>
    </cfRule>
    <cfRule type="containsText" dxfId="47" priority="83" operator="containsText" text="PARCIAL">
      <formula>NOT(ISERROR(SEARCH("PARCIAL",O25)))</formula>
    </cfRule>
  </conditionalFormatting>
  <conditionalFormatting sqref="O25">
    <cfRule type="containsText" dxfId="46" priority="84" operator="containsText" text="N/A">
      <formula>NOT(ISERROR(SEARCH("N/A",O25)))</formula>
    </cfRule>
    <cfRule type="colorScale" priority="85">
      <colorScale>
        <cfvo type="min"/>
        <cfvo type="percentile" val="50"/>
        <cfvo type="max"/>
        <color rgb="FFF8696B"/>
        <color rgb="FFFFEB84"/>
        <color rgb="FF63BE7B"/>
      </colorScale>
    </cfRule>
    <cfRule type="containsText" dxfId="45" priority="86" operator="containsText" text="no">
      <formula>NOT(ISERROR(SEARCH("no",O25)))</formula>
    </cfRule>
    <cfRule type="containsText" dxfId="44" priority="87" operator="containsText" text="si">
      <formula>NOT(ISERROR(SEARCH("si",O25)))</formula>
    </cfRule>
    <cfRule type="containsText" priority="88" operator="containsText" text="OK">
      <formula>NOT(ISERROR(SEARCH("OK",O25)))</formula>
    </cfRule>
  </conditionalFormatting>
  <conditionalFormatting sqref="O26">
    <cfRule type="colorScale" priority="75">
      <colorScale>
        <cfvo type="min"/>
        <cfvo type="max"/>
        <color rgb="FFFF7128"/>
        <color rgb="FFFFEF9C"/>
      </colorScale>
    </cfRule>
    <cfRule type="containsText" dxfId="43" priority="76" operator="containsText" text="PARCIAL">
      <formula>NOT(ISERROR(SEARCH("PARCIAL",O26)))</formula>
    </cfRule>
  </conditionalFormatting>
  <conditionalFormatting sqref="O26">
    <cfRule type="containsText" dxfId="42" priority="77" operator="containsText" text="N/A">
      <formula>NOT(ISERROR(SEARCH("N/A",O26)))</formula>
    </cfRule>
    <cfRule type="colorScale" priority="78">
      <colorScale>
        <cfvo type="min"/>
        <cfvo type="percentile" val="50"/>
        <cfvo type="max"/>
        <color rgb="FFF8696B"/>
        <color rgb="FFFFEB84"/>
        <color rgb="FF63BE7B"/>
      </colorScale>
    </cfRule>
    <cfRule type="containsText" dxfId="41" priority="79" operator="containsText" text="no">
      <formula>NOT(ISERROR(SEARCH("no",O26)))</formula>
    </cfRule>
    <cfRule type="containsText" dxfId="40" priority="80" operator="containsText" text="si">
      <formula>NOT(ISERROR(SEARCH("si",O26)))</formula>
    </cfRule>
    <cfRule type="containsText" priority="81" operator="containsText" text="OK">
      <formula>NOT(ISERROR(SEARCH("OK",O26)))</formula>
    </cfRule>
  </conditionalFormatting>
  <conditionalFormatting sqref="O28">
    <cfRule type="colorScale" priority="68">
      <colorScale>
        <cfvo type="min"/>
        <cfvo type="max"/>
        <color rgb="FFFF7128"/>
        <color rgb="FFFFEF9C"/>
      </colorScale>
    </cfRule>
    <cfRule type="containsText" dxfId="39" priority="69" operator="containsText" text="PARCIAL">
      <formula>NOT(ISERROR(SEARCH("PARCIAL",O28)))</formula>
    </cfRule>
  </conditionalFormatting>
  <conditionalFormatting sqref="O28">
    <cfRule type="containsText" dxfId="38" priority="70" operator="containsText" text="N/A">
      <formula>NOT(ISERROR(SEARCH("N/A",O28)))</formula>
    </cfRule>
    <cfRule type="colorScale" priority="71">
      <colorScale>
        <cfvo type="min"/>
        <cfvo type="percentile" val="50"/>
        <cfvo type="max"/>
        <color rgb="FFF8696B"/>
        <color rgb="FFFFEB84"/>
        <color rgb="FF63BE7B"/>
      </colorScale>
    </cfRule>
    <cfRule type="containsText" dxfId="37" priority="72" operator="containsText" text="no">
      <formula>NOT(ISERROR(SEARCH("no",O28)))</formula>
    </cfRule>
    <cfRule type="containsText" dxfId="36" priority="73" operator="containsText" text="si">
      <formula>NOT(ISERROR(SEARCH("si",O28)))</formula>
    </cfRule>
    <cfRule type="containsText" priority="74" operator="containsText" text="OK">
      <formula>NOT(ISERROR(SEARCH("OK",O28)))</formula>
    </cfRule>
  </conditionalFormatting>
  <conditionalFormatting sqref="O30">
    <cfRule type="colorScale" priority="61">
      <colorScale>
        <cfvo type="min"/>
        <cfvo type="max"/>
        <color rgb="FFFF7128"/>
        <color rgb="FFFFEF9C"/>
      </colorScale>
    </cfRule>
    <cfRule type="containsText" dxfId="35" priority="62" operator="containsText" text="PARCIAL">
      <formula>NOT(ISERROR(SEARCH("PARCIAL",O30)))</formula>
    </cfRule>
  </conditionalFormatting>
  <conditionalFormatting sqref="O30">
    <cfRule type="containsText" dxfId="34" priority="63" operator="containsText" text="N/A">
      <formula>NOT(ISERROR(SEARCH("N/A",O30)))</formula>
    </cfRule>
    <cfRule type="colorScale" priority="64">
      <colorScale>
        <cfvo type="min"/>
        <cfvo type="percentile" val="50"/>
        <cfvo type="max"/>
        <color rgb="FFF8696B"/>
        <color rgb="FFFFEB84"/>
        <color rgb="FF63BE7B"/>
      </colorScale>
    </cfRule>
    <cfRule type="containsText" dxfId="33" priority="65" operator="containsText" text="no">
      <formula>NOT(ISERROR(SEARCH("no",O30)))</formula>
    </cfRule>
    <cfRule type="containsText" dxfId="32" priority="66" operator="containsText" text="si">
      <formula>NOT(ISERROR(SEARCH("si",O30)))</formula>
    </cfRule>
    <cfRule type="containsText" priority="67" operator="containsText" text="OK">
      <formula>NOT(ISERROR(SEARCH("OK",O30)))</formula>
    </cfRule>
  </conditionalFormatting>
  <conditionalFormatting sqref="O33">
    <cfRule type="colorScale" priority="54">
      <colorScale>
        <cfvo type="min"/>
        <cfvo type="max"/>
        <color rgb="FFFF7128"/>
        <color rgb="FFFFEF9C"/>
      </colorScale>
    </cfRule>
    <cfRule type="containsText" dxfId="31" priority="55" operator="containsText" text="PARCIAL">
      <formula>NOT(ISERROR(SEARCH("PARCIAL",O33)))</formula>
    </cfRule>
  </conditionalFormatting>
  <conditionalFormatting sqref="O33">
    <cfRule type="containsText" dxfId="30" priority="56" operator="containsText" text="N/A">
      <formula>NOT(ISERROR(SEARCH("N/A",O33)))</formula>
    </cfRule>
    <cfRule type="colorScale" priority="57">
      <colorScale>
        <cfvo type="min"/>
        <cfvo type="percentile" val="50"/>
        <cfvo type="max"/>
        <color rgb="FFF8696B"/>
        <color rgb="FFFFEB84"/>
        <color rgb="FF63BE7B"/>
      </colorScale>
    </cfRule>
    <cfRule type="containsText" dxfId="29" priority="58" operator="containsText" text="no">
      <formula>NOT(ISERROR(SEARCH("no",O33)))</formula>
    </cfRule>
    <cfRule type="containsText" dxfId="28" priority="59" operator="containsText" text="si">
      <formula>NOT(ISERROR(SEARCH("si",O33)))</formula>
    </cfRule>
    <cfRule type="containsText" priority="60" operator="containsText" text="OK">
      <formula>NOT(ISERROR(SEARCH("OK",O33)))</formula>
    </cfRule>
  </conditionalFormatting>
  <conditionalFormatting sqref="O35">
    <cfRule type="colorScale" priority="47">
      <colorScale>
        <cfvo type="min"/>
        <cfvo type="max"/>
        <color rgb="FFFF7128"/>
        <color rgb="FFFFEF9C"/>
      </colorScale>
    </cfRule>
    <cfRule type="containsText" dxfId="27" priority="48" operator="containsText" text="PARCIAL">
      <formula>NOT(ISERROR(SEARCH("PARCIAL",O35)))</formula>
    </cfRule>
  </conditionalFormatting>
  <conditionalFormatting sqref="O35">
    <cfRule type="containsText" dxfId="26" priority="49" operator="containsText" text="N/A">
      <formula>NOT(ISERROR(SEARCH("N/A",O35)))</formula>
    </cfRule>
    <cfRule type="colorScale" priority="50">
      <colorScale>
        <cfvo type="min"/>
        <cfvo type="percentile" val="50"/>
        <cfvo type="max"/>
        <color rgb="FFF8696B"/>
        <color rgb="FFFFEB84"/>
        <color rgb="FF63BE7B"/>
      </colorScale>
    </cfRule>
    <cfRule type="containsText" dxfId="25" priority="51" operator="containsText" text="no">
      <formula>NOT(ISERROR(SEARCH("no",O35)))</formula>
    </cfRule>
    <cfRule type="containsText" dxfId="24" priority="52" operator="containsText" text="si">
      <formula>NOT(ISERROR(SEARCH("si",O35)))</formula>
    </cfRule>
    <cfRule type="containsText" priority="53" operator="containsText" text="OK">
      <formula>NOT(ISERROR(SEARCH("OK",O35)))</formula>
    </cfRule>
  </conditionalFormatting>
  <conditionalFormatting sqref="O38">
    <cfRule type="colorScale" priority="40">
      <colorScale>
        <cfvo type="min"/>
        <cfvo type="max"/>
        <color rgb="FFFF7128"/>
        <color rgb="FFFFEF9C"/>
      </colorScale>
    </cfRule>
    <cfRule type="containsText" dxfId="23" priority="41" operator="containsText" text="PARCIAL">
      <formula>NOT(ISERROR(SEARCH("PARCIAL",O38)))</formula>
    </cfRule>
  </conditionalFormatting>
  <conditionalFormatting sqref="O38">
    <cfRule type="containsText" dxfId="22" priority="42" operator="containsText" text="N/A">
      <formula>NOT(ISERROR(SEARCH("N/A",O38)))</formula>
    </cfRule>
    <cfRule type="colorScale" priority="43">
      <colorScale>
        <cfvo type="min"/>
        <cfvo type="percentile" val="50"/>
        <cfvo type="max"/>
        <color rgb="FFF8696B"/>
        <color rgb="FFFFEB84"/>
        <color rgb="FF63BE7B"/>
      </colorScale>
    </cfRule>
    <cfRule type="containsText" dxfId="21" priority="44" operator="containsText" text="no">
      <formula>NOT(ISERROR(SEARCH("no",O38)))</formula>
    </cfRule>
    <cfRule type="containsText" dxfId="20" priority="45" operator="containsText" text="si">
      <formula>NOT(ISERROR(SEARCH("si",O38)))</formula>
    </cfRule>
    <cfRule type="containsText" priority="46" operator="containsText" text="OK">
      <formula>NOT(ISERROR(SEARCH("OK",O38)))</formula>
    </cfRule>
  </conditionalFormatting>
  <conditionalFormatting sqref="O25">
    <cfRule type="colorScale" priority="38">
      <colorScale>
        <cfvo type="min"/>
        <cfvo type="max"/>
        <color rgb="FFFF7128"/>
        <color rgb="FFFFEF9C"/>
      </colorScale>
    </cfRule>
    <cfRule type="containsText" dxfId="19" priority="39" operator="containsText" text="PARCIAL">
      <formula>NOT(ISERROR(SEARCH("PARCIAL",O25)))</formula>
    </cfRule>
  </conditionalFormatting>
  <conditionalFormatting sqref="O25">
    <cfRule type="containsText" dxfId="18" priority="33" operator="containsText" text="N/A">
      <formula>NOT(ISERROR(SEARCH("N/A",O25)))</formula>
    </cfRule>
    <cfRule type="colorScale" priority="34">
      <colorScale>
        <cfvo type="min"/>
        <cfvo type="percentile" val="50"/>
        <cfvo type="max"/>
        <color rgb="FFF8696B"/>
        <color rgb="FFFFEB84"/>
        <color rgb="FF63BE7B"/>
      </colorScale>
    </cfRule>
    <cfRule type="containsText" dxfId="17" priority="35" operator="containsText" text="no">
      <formula>NOT(ISERROR(SEARCH("no",O25)))</formula>
    </cfRule>
    <cfRule type="containsText" dxfId="16" priority="36" operator="containsText" text="si">
      <formula>NOT(ISERROR(SEARCH("si",O25)))</formula>
    </cfRule>
    <cfRule type="containsText" priority="37" operator="containsText" text="OK">
      <formula>NOT(ISERROR(SEARCH("OK",O25)))</formula>
    </cfRule>
  </conditionalFormatting>
  <conditionalFormatting sqref="R8">
    <cfRule type="colorScale" priority="19">
      <colorScale>
        <cfvo type="min"/>
        <cfvo type="max"/>
        <color rgb="FFFF7128"/>
        <color rgb="FFFFEF9C"/>
      </colorScale>
    </cfRule>
    <cfRule type="containsText" dxfId="15" priority="20" operator="containsText" text="PARCIAL">
      <formula>NOT(ISERROR(SEARCH("PARCIAL",R8)))</formula>
    </cfRule>
  </conditionalFormatting>
  <conditionalFormatting sqref="R8">
    <cfRule type="containsText" dxfId="14" priority="21" operator="containsText" text="N/A">
      <formula>NOT(ISERROR(SEARCH("N/A",R8)))</formula>
    </cfRule>
    <cfRule type="colorScale" priority="22">
      <colorScale>
        <cfvo type="min"/>
        <cfvo type="percentile" val="50"/>
        <cfvo type="max"/>
        <color rgb="FFF8696B"/>
        <color rgb="FFFFEB84"/>
        <color rgb="FF63BE7B"/>
      </colorScale>
    </cfRule>
    <cfRule type="containsText" dxfId="13" priority="23" operator="containsText" text="no">
      <formula>NOT(ISERROR(SEARCH("no",R8)))</formula>
    </cfRule>
    <cfRule type="containsText" dxfId="12" priority="24" operator="containsText" text="si">
      <formula>NOT(ISERROR(SEARCH("si",R8)))</formula>
    </cfRule>
    <cfRule type="containsText" priority="25" operator="containsText" text="OK">
      <formula>NOT(ISERROR(SEARCH("OK",R8)))</formula>
    </cfRule>
  </conditionalFormatting>
  <conditionalFormatting sqref="R9">
    <cfRule type="colorScale" priority="12">
      <colorScale>
        <cfvo type="min"/>
        <cfvo type="max"/>
        <color rgb="FFFF7128"/>
        <color rgb="FFFFEF9C"/>
      </colorScale>
    </cfRule>
    <cfRule type="containsText" dxfId="11" priority="13" operator="containsText" text="PARCIAL">
      <formula>NOT(ISERROR(SEARCH("PARCIAL",R9)))</formula>
    </cfRule>
  </conditionalFormatting>
  <conditionalFormatting sqref="R9">
    <cfRule type="containsText" dxfId="10" priority="14" operator="containsText" text="N/A">
      <formula>NOT(ISERROR(SEARCH("N/A",R9)))</formula>
    </cfRule>
    <cfRule type="colorScale" priority="15">
      <colorScale>
        <cfvo type="min"/>
        <cfvo type="percentile" val="50"/>
        <cfvo type="max"/>
        <color rgb="FFF8696B"/>
        <color rgb="FFFFEB84"/>
        <color rgb="FF63BE7B"/>
      </colorScale>
    </cfRule>
    <cfRule type="containsText" dxfId="9" priority="16" operator="containsText" text="no">
      <formula>NOT(ISERROR(SEARCH("no",R9)))</formula>
    </cfRule>
    <cfRule type="containsText" dxfId="8" priority="17" operator="containsText" text="si">
      <formula>NOT(ISERROR(SEARCH("si",R9)))</formula>
    </cfRule>
    <cfRule type="containsText" priority="18" operator="containsText" text="OK">
      <formula>NOT(ISERROR(SEARCH("OK",R9)))</formula>
    </cfRule>
  </conditionalFormatting>
  <conditionalFormatting sqref="R10">
    <cfRule type="colorScale" priority="26">
      <colorScale>
        <cfvo type="min"/>
        <cfvo type="max"/>
        <color rgb="FFFF7128"/>
        <color rgb="FFFFEF9C"/>
      </colorScale>
    </cfRule>
    <cfRule type="containsText" dxfId="7" priority="27" operator="containsText" text="PARCIAL">
      <formula>NOT(ISERROR(SEARCH("PARCIAL",R10)))</formula>
    </cfRule>
  </conditionalFormatting>
  <conditionalFormatting sqref="R10">
    <cfRule type="containsText" dxfId="6" priority="28" operator="containsText" text="N/A">
      <formula>NOT(ISERROR(SEARCH("N/A",R10)))</formula>
    </cfRule>
    <cfRule type="colorScale" priority="29">
      <colorScale>
        <cfvo type="min"/>
        <cfvo type="percentile" val="50"/>
        <cfvo type="max"/>
        <color rgb="FFF8696B"/>
        <color rgb="FFFFEB84"/>
        <color rgb="FF63BE7B"/>
      </colorScale>
    </cfRule>
    <cfRule type="containsText" dxfId="5" priority="30" operator="containsText" text="no">
      <formula>NOT(ISERROR(SEARCH("no",R10)))</formula>
    </cfRule>
    <cfRule type="containsText" dxfId="4" priority="31" operator="containsText" text="si">
      <formula>NOT(ISERROR(SEARCH("si",R10)))</formula>
    </cfRule>
    <cfRule type="containsText" priority="32" operator="containsText" text="OK">
      <formula>NOT(ISERROR(SEARCH("OK",R10)))</formula>
    </cfRule>
  </conditionalFormatting>
  <conditionalFormatting sqref="R7">
    <cfRule type="colorScale" priority="8">
      <colorScale>
        <cfvo type="min"/>
        <cfvo type="max"/>
        <color rgb="FF00B050"/>
        <color theme="0"/>
      </colorScale>
    </cfRule>
    <cfRule type="colorScale" priority="9">
      <colorScale>
        <cfvo type="min"/>
        <cfvo type="percentile" val="50"/>
        <cfvo type="max"/>
        <color rgb="FFF8696B"/>
        <color rgb="FFFFEB84"/>
        <color rgb="FF63BE7B"/>
      </colorScale>
    </cfRule>
    <cfRule type="colorScale" priority="10">
      <colorScale>
        <cfvo type="min"/>
        <cfvo type="max"/>
        <color rgb="FF00B050"/>
        <color theme="0"/>
      </colorScale>
    </cfRule>
    <cfRule type="colorScale" priority="11">
      <colorScale>
        <cfvo type="min"/>
        <cfvo type="max"/>
        <color rgb="FF00B050"/>
        <color rgb="FFFFEF9C"/>
      </colorScale>
    </cfRule>
  </conditionalFormatting>
  <conditionalFormatting sqref="R7">
    <cfRule type="colorScale" priority="6">
      <colorScale>
        <cfvo type="min"/>
        <cfvo type="max"/>
        <color rgb="FFFF7128"/>
        <color rgb="FFFFEF9C"/>
      </colorScale>
    </cfRule>
    <cfRule type="containsText" dxfId="3" priority="7" operator="containsText" text="PARCIAL">
      <formula>NOT(ISERROR(SEARCH("PARCIAL",R7)))</formula>
    </cfRule>
  </conditionalFormatting>
  <conditionalFormatting sqref="R7">
    <cfRule type="containsText" dxfId="2" priority="1" operator="containsText" text="N/A">
      <formula>NOT(ISERROR(SEARCH("N/A",R7)))</formula>
    </cfRule>
    <cfRule type="colorScale" priority="2">
      <colorScale>
        <cfvo type="min"/>
        <cfvo type="percentile" val="50"/>
        <cfvo type="max"/>
        <color rgb="FFF8696B"/>
        <color rgb="FFFFEB84"/>
        <color rgb="FF63BE7B"/>
      </colorScale>
    </cfRule>
    <cfRule type="containsText" dxfId="1" priority="3" operator="containsText" text="no">
      <formula>NOT(ISERROR(SEARCH("no",R7)))</formula>
    </cfRule>
    <cfRule type="containsText" dxfId="0" priority="4" operator="containsText" text="si">
      <formula>NOT(ISERROR(SEARCH("si",R7)))</formula>
    </cfRule>
    <cfRule type="containsText" priority="5" operator="containsText" text="OK">
      <formula>NOT(ISERROR(SEARCH("OK",R7)))</formula>
    </cfRule>
  </conditionalFormatting>
  <hyperlinks>
    <hyperlink ref="A11" location="Seguimiento!A1" display="VOLVER AL INICIO" xr:uid="{C2A59CB7-9840-45B5-BF92-D3E3FE37B85E}"/>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2020-09-15T12:13:53Z</dcterms:created>
  <dcterms:modified xsi:type="dcterms:W3CDTF">2020-09-15T12:15:51Z</dcterms:modified>
</cp:coreProperties>
</file>