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lanes Mejoramiento 2020\"/>
    </mc:Choice>
  </mc:AlternateContent>
  <xr:revisionPtr revIDLastSave="0" documentId="8_{65AB3CE2-C31F-482C-9C25-C741DC45517B}" xr6:coauthVersionLast="45" xr6:coauthVersionMax="45" xr10:uidLastSave="{00000000-0000-0000-0000-000000000000}"/>
  <bookViews>
    <workbookView xWindow="-120" yWindow="-120" windowWidth="20730" windowHeight="11310" xr2:uid="{00000000-000D-0000-FFFF-FFFF00000000}"/>
  </bookViews>
  <sheets>
    <sheet name="Proy Inv SIGI - Informática"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3" l="1"/>
  <c r="O11" i="3"/>
  <c r="O10" i="3"/>
  <c r="O9" i="3"/>
  <c r="O8" i="3"/>
  <c r="O4" i="3"/>
  <c r="O3" i="3"/>
  <c r="L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8A5440E0-97B3-4933-9ABA-4F94149C5DDB}">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6E4620F9-B5C5-4735-A3EA-A9670157F3AA}">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D6D85BE9-3219-4254-96FB-43251AE76F6C}">
      <text>
        <r>
          <rPr>
            <b/>
            <sz val="9"/>
            <color indexed="81"/>
            <rFont val="Tahoma"/>
            <family val="2"/>
          </rPr>
          <t>formato dd/mm/aaaa</t>
        </r>
        <r>
          <rPr>
            <sz val="9"/>
            <color indexed="81"/>
            <rFont val="Tahoma"/>
            <family val="2"/>
          </rPr>
          <t xml:space="preserve">
</t>
        </r>
      </text>
    </comment>
    <comment ref="G17" authorId="0" shapeId="0" xr:uid="{EF0D66E3-073F-4AD9-BCF9-081C43363445}">
      <text>
        <r>
          <rPr>
            <b/>
            <sz val="9"/>
            <color indexed="81"/>
            <rFont val="Tahoma"/>
            <family val="2"/>
          </rPr>
          <t>formato dd/mm/aaaa</t>
        </r>
        <r>
          <rPr>
            <sz val="9"/>
            <color indexed="81"/>
            <rFont val="Tahoma"/>
            <family val="2"/>
          </rPr>
          <t xml:space="preserve">
</t>
        </r>
      </text>
    </comment>
    <comment ref="J17" authorId="0" shapeId="0" xr:uid="{954552D2-F800-482D-ADF9-6A7FF5CCE8D9}">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9313DD7E-9A34-491E-B837-B415B11B8F28}">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BA3C42D6-1D2E-4650-8899-AD3455CB967D}">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<sst xmlns="http://schemas.openxmlformats.org/spreadsheetml/2006/main" count="61" uniqueCount="61">
  <si>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</si>
  <si>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</si>
  <si>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</si>
  <si>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</si>
  <si>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</si>
  <si>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</si>
  <si>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</si>
  <si>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</si>
  <si>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</si>
  <si>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</si>
  <si>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</si>
  <si>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</si>
  <si>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</si>
  <si>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</si>
  <si>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</si>
  <si>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</si>
  <si>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</si>
  <si>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parcial</t>
  </si>
  <si>
    <t>PROCESO O UNIDAD(S)  EVALUADO(S)</t>
  </si>
  <si>
    <t>no</t>
  </si>
  <si>
    <t>LÍDER DEL PROCESO</t>
  </si>
  <si>
    <t>n/a</t>
  </si>
  <si>
    <t>AUDITOR(ES)</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</si>
  <si>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</si>
  <si>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</si>
  <si>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</si>
  <si>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</si>
  <si>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</si>
  <si>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</si>
  <si>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</si>
  <si>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</si>
  <si>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</si>
  <si>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</si>
  <si>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</si>
  <si>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</si>
  <si>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</si>
  <si>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</si>
  <si>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</si>
  <si>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</si>
  <si>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</si>
  <si>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</si>
  <si>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</si>
  <si>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</si>
  <si>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</si>
  <si>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</si>
  <si>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Evaluar la observancia normativa y directrices de la entidad en temas presupuestales para la vigencia 2019; así como, la planeación y ejecución; contribuyendo al cumplimiento del objetivo de la Contaduría General de la Nación - CGN.</t>
  </si>
  <si>
    <t>Proceso “GESTIÓN RECURSOS FINANCIEROS” –Procedimiento “GFI-PRC04 PROCEDIMIENTO GENERAL DE PRESUPUESTO v10”</t>
  </si>
  <si>
    <t>Deisy Hernandez Sotto - Victor Hernando Ojeda Ladino</t>
  </si>
  <si>
    <t>Revisado la cadena presupuestal del contrato No. 180 de 2019, suscrito el 15 de abril de 2019 entre la CGN y Unión Soluciones Sistemas de Información SAS, se evidenció un error en las etapas:
1.	Precontractual: Inicialmente se asignó en los estudios previos el objeto del gasto “C-1399-1000-3-0-1399060-02” perteneciente al proyecto “FORTALECIMIENTO E INTEGRACIÓN DE LOS SISTEMAS DE GESTIÓN Y CONTROL DE LA CGN A TRAVÉS DEL SISTEMA INTEGRADO DE GESTIÓN INSTITUCIONAL SIGI NACIONAL”.
Acorde con el proyecto y el objeto de los estudios previos, debió ser “C-1399-1000-4-0-1399065-02” del proyecto “FORTALECIMIENTO DE LA PLATAFORMA TECNOLÓGICA PARA LA PRESTACIÓN DE LOS SERVICIOS DE LA CGN  NACIONAL”
2.	Contractual (contrato y un pago), se suscribió el contrato con el objeto de gasto errado (ver imagen 4) y se realizó un pago en el mes de junio, con cargo a ese objeto de gasto.
3.	El error fue detectado y solicitada su correspondiente corrección, por parte de los procesos involucrados en el mes de junio, realizando el ajuste al contrato mediante Otrosí Aclaratorio 01, de fecha 10 de septiembre de 2019. 
Es de anotar que a la fecha ya se realizaron las acciones que se consideraron pertinentes; la anterior situación, denota una clara falencia del control que se ejerció en las diferentes etapas del proceso de contratación, en la cual se ven involucradas otras áreas, como Tesorería (efectuar el pago) y Contabilidad (registros contables), entre otras.
Por lo anterior, se evidencia la materialización del riesgo identificado en el Mapa de Riesgos de Gestión, por parte del Proceso de Gestión Administrativa, el cual reza: “POSIBILIDAD DE INCUMPLIMIENTO EN LAS ETAPAS PRECONTRACTUAL, CONTRACTUAL Y/O POSTCONTRACTUAL” en el cual se establece como una de las causas “Deficiencia en la elaboración de los estudios previos …”</t>
  </si>
  <si>
    <t>El GIT de Control Interno considera pertinente aplicar lo establecido en la política de gestión del riesgo, específicamente en el numeral “18. ACCIONES PARA SEGUIR EN CASO DE MATERIALIZACIÓN DEL RIESGO”, “…Riesgos de gestión y Seguridad digital:
Es necesario realizar acciones de mejoramiento ejecutando actividades, tales como:
•	Hacer una descripción detallada de lo ocurrido y del impacto generado en el proceso. 
•	Revisar el mapa de Riesgos del proceso en particular las causas, riesgos y controles. Se debe tener en cuenta que en el análisis del riesgo varia la probabilidad.
•	Tomar acciones para evitar el que se repita la materialización del riesgo detectado y
•	Actualizar el Mapa de riesgos y sus acciones de seguimiento contempladas.
•	Realizar un monitoreo permanente.
Los procesos deben Informar al GIT de Planeación la materialización de sus riesgos, quien a su vez comunicará al Comité Institucional de Coordinación de Control Interno.”</t>
  </si>
  <si>
    <t xml:space="preserve">Martin Augusto Duran Cespedes </t>
  </si>
  <si>
    <t>Gustavo Adolfo González Escobar</t>
  </si>
  <si>
    <t>Coordinador GIT de Apoyo Informático</t>
  </si>
  <si>
    <t>Se presenta error en el estudio previo del proceso de soporte y mantenimiento del aplicativo SARA, el cual incluye actividades de proyección, revisión y aprobación; desde este instante se incurre en el error de incluir un objeto de gasto diferente al objeto de gasto del proyecto de inversión de este GIT
, por no tomar las acciones de revisión y control presupuestal previo al envio a los distintos roles de evaluación como son planeación, juridica y secretaría general quienes tampoco identificaron el error.</t>
  </si>
  <si>
    <t>5 Noviembre de 2019</t>
  </si>
  <si>
    <t xml:space="preserve">Recibir por parte de presupuesto la desagregaciòn presupuestal del proyecto para realizar la planeaciòn de la ejecuciòn de los diferentes procesos del GIT de Apoyo Informàtico.
A partir de esta información el GIT de Apoyo Informàtico clasifica sus gastos en cada uno de los procesos cruzando el objeto de gasto correspondiente en el archivo seguimiento financiero del proyecto. Seguido el gerente del proyecto realizarà la revisiòn y aprobaciòn de cada estudio previo en el item de objeto de gasto presupuestal, verificando la correspondencia.
Esta actividad se realizarà de manera permanente.
  </t>
  </si>
  <si>
    <t>21 Octubre de 2019</t>
  </si>
  <si>
    <t>SI</t>
  </si>
  <si>
    <t>dhernandez</t>
  </si>
  <si>
    <t>El GIT presentó el formato mediante el cual realizará seguimiento a los proyectos.</t>
  </si>
  <si>
    <t>Z:\2019\Auditorias\AIG Prespuesto 2019\4. Plan de mejoramiento
Doc: SEGUIMIENTO FINANCIERO-INFORMATICA.xlsx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</si>
</sst>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9"/>
      <color indexed="8"/>
      <name val="Calibri"/>
      <family val="2"/>
      <scheme val="minor"/>
    </font>
    <font>
      <sz val="9"/>
      <color indexed="8"/>
      <name val="Arial"/>
      <family val="2"/>
    </font>
    <font>
      <sz val="9"/>
      <color rgb="FFFF0000"/>
      <name val="Calibri"/>
      <family val="2"/>
      <scheme val="minor"/>
    </font>
    <font>
      <b/>
      <sz val="9"/>
      <color indexed="81"/>
      <name val="Tahoma"/>
      <family val="2"/>
    </font>
    <font>
      <sz val="9"/>
      <color indexed="81"/>
      <name val="Tahoma"/>
      <family val="2"/>
    </font>
    <font>
      <sz val="12"/>
      <color theme="1"/>
      <name val="Arial"/>
      <family val="2"/>
    </font>
    <font>
      <sz val="12"/>
      <color rgb="FF000000"/>
      <name val="Arial"/>
      <family val="2"/>
    </font>
    <font>
      <sz val="12"/>
      <color indexed="8"/>
      <name val="Arial"/>
      <family val="2"/>
    </font>
    <font>
      <sz val="11"/>
      <color rgb="FF000000"/>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00">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5" fillId="0" borderId="0" xfId="0" applyFont="1" applyBorder="1" applyProtection="1">
      <protection hidden="1"/>
    </xf>
    <xf numFmtId="0" fontId="0" fillId="0" borderId="0" xfId="0" applyBorder="1" applyProtection="1">
      <protection hidden="1"/>
    </xf>
    <xf numFmtId="14" fontId="8" fillId="0" borderId="16" xfId="0" applyNumberFormat="1" applyFont="1" applyBorder="1" applyAlignment="1">
      <alignment vertical="center" wrapText="1"/>
    </xf>
    <xf numFmtId="0" fontId="10" fillId="0" borderId="0"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0" fontId="0" fillId="0" borderId="21" xfId="0" applyBorder="1" applyProtection="1">
      <protection hidden="1"/>
    </xf>
    <xf numFmtId="0" fontId="10" fillId="0" borderId="0" xfId="0" applyFont="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2" fillId="4" borderId="7"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7" fillId="3" borderId="0" xfId="0" applyFont="1" applyFill="1" applyProtection="1">
      <protection hidden="1"/>
    </xf>
    <xf numFmtId="0" fontId="17" fillId="4" borderId="0" xfId="0" applyFont="1" applyFill="1" applyProtection="1">
      <protection hidden="1"/>
    </xf>
    <xf numFmtId="0" fontId="17" fillId="0" borderId="0" xfId="0" applyFont="1" applyProtection="1">
      <protection hidden="1"/>
    </xf>
    <xf numFmtId="0" fontId="2" fillId="3" borderId="9" xfId="0" applyFont="1" applyFill="1" applyBorder="1" applyAlignment="1" applyProtection="1">
      <alignment horizontal="center" wrapText="1"/>
      <protection hidden="1"/>
    </xf>
    <xf numFmtId="0" fontId="17" fillId="0" borderId="0" xfId="0" applyFont="1" applyAlignment="1" applyProtection="1">
      <alignment wrapText="1"/>
      <protection hidden="1"/>
    </xf>
    <xf numFmtId="14" fontId="19" fillId="0" borderId="9" xfId="0" applyNumberFormat="1" applyFont="1" applyBorder="1" applyAlignment="1" applyProtection="1">
      <alignment horizontal="center" vertical="center" wrapText="1"/>
      <protection locked="0"/>
    </xf>
    <xf numFmtId="14" fontId="20" fillId="0" borderId="9" xfId="0" applyNumberFormat="1" applyFont="1" applyBorder="1" applyAlignment="1" applyProtection="1">
      <alignment horizontal="center" vertical="center" wrapText="1"/>
      <protection hidden="1"/>
    </xf>
    <xf numFmtId="0" fontId="17" fillId="0" borderId="9" xfId="0" applyFont="1" applyBorder="1" applyAlignment="1" applyProtection="1">
      <alignment vertical="center" wrapText="1"/>
      <protection hidden="1"/>
    </xf>
    <xf numFmtId="0" fontId="17" fillId="3" borderId="9" xfId="0" applyFont="1" applyFill="1" applyBorder="1" applyAlignment="1" applyProtection="1">
      <alignment wrapText="1"/>
      <protection hidden="1"/>
    </xf>
    <xf numFmtId="0" fontId="2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 fillId="0" borderId="0" xfId="0" applyFont="1" applyProtection="1">
      <protection hidden="1"/>
    </xf>
    <xf numFmtId="0" fontId="25" fillId="0" borderId="9" xfId="0" applyFont="1" applyBorder="1" applyAlignment="1">
      <alignment horizontal="justify" vertical="center" wrapText="1"/>
    </xf>
    <xf numFmtId="0" fontId="24" fillId="0" borderId="9" xfId="0" applyFont="1" applyBorder="1" applyAlignment="1" applyProtection="1">
      <alignment vertical="center" wrapText="1"/>
      <protection hidden="1"/>
    </xf>
    <xf numFmtId="0" fontId="17" fillId="0" borderId="9" xfId="0" applyFont="1" applyBorder="1" applyProtection="1">
      <protection hidden="1"/>
    </xf>
    <xf numFmtId="14" fontId="0" fillId="0" borderId="9" xfId="0" applyNumberFormat="1" applyBorder="1" applyProtection="1">
      <protection hidden="1"/>
    </xf>
    <xf numFmtId="0" fontId="16" fillId="6" borderId="9" xfId="0" applyFont="1" applyFill="1" applyBorder="1" applyAlignment="1" applyProtection="1">
      <alignment horizontal="center" vertical="center" wrapText="1"/>
      <protection hidden="1"/>
    </xf>
    <xf numFmtId="0" fontId="26" fillId="0" borderId="9" xfId="0" applyFont="1" applyBorder="1" applyAlignment="1" applyProtection="1">
      <alignment horizontal="justify" vertical="center" wrapText="1"/>
      <protection locked="0"/>
    </xf>
    <xf numFmtId="0" fontId="24" fillId="0" borderId="9" xfId="0" applyFont="1" applyBorder="1" applyAlignment="1" applyProtection="1">
      <alignment wrapText="1"/>
      <protection hidden="1"/>
    </xf>
    <xf numFmtId="0" fontId="4" fillId="0" borderId="0" xfId="0" applyFont="1" applyAlignment="1" applyProtection="1">
      <alignment horizontal="center"/>
      <protection hidden="1"/>
    </xf>
    <xf numFmtId="0" fontId="0" fillId="0" borderId="0" xfId="0" applyAlignment="1" applyProtection="1">
      <alignment horizontal="center"/>
      <protection hidden="1"/>
    </xf>
    <xf numFmtId="14" fontId="12" fillId="4" borderId="23" xfId="0" applyNumberFormat="1" applyFont="1" applyFill="1" applyBorder="1" applyAlignment="1" applyProtection="1">
      <alignment horizontal="center" vertical="center" wrapText="1"/>
      <protection hidden="1"/>
    </xf>
    <xf numFmtId="0" fontId="15" fillId="4" borderId="0" xfId="0" applyFont="1" applyFill="1" applyAlignment="1" applyProtection="1">
      <alignment horizontal="center" vertical="center" wrapText="1"/>
      <protection hidden="1"/>
    </xf>
    <xf numFmtId="0" fontId="26" fillId="0" borderId="9" xfId="0" applyFont="1" applyBorder="1" applyAlignment="1" applyProtection="1">
      <alignment horizontal="center" vertical="center" wrapText="1"/>
      <protection locked="0"/>
    </xf>
    <xf numFmtId="0" fontId="0" fillId="0" borderId="9" xfId="0" applyBorder="1" applyAlignment="1" applyProtection="1">
      <alignment horizontal="center"/>
      <protection hidden="1"/>
    </xf>
    <xf numFmtId="0" fontId="0" fillId="0" borderId="9" xfId="0" applyBorder="1" applyAlignment="1" applyProtection="1">
      <alignment horizontal="center" vertical="center"/>
      <protection hidden="1"/>
    </xf>
    <xf numFmtId="14" fontId="12" fillId="4" borderId="7" xfId="0" applyNumberFormat="1" applyFont="1" applyFill="1" applyBorder="1" applyAlignment="1" applyProtection="1">
      <alignment horizontal="center" vertical="center" wrapText="1"/>
      <protection hidden="1"/>
    </xf>
    <xf numFmtId="14" fontId="26" fillId="0" borderId="9" xfId="0" applyNumberFormat="1" applyFont="1" applyBorder="1" applyAlignment="1" applyProtection="1">
      <alignment horizontal="center" vertical="center" wrapText="1"/>
      <protection locked="0"/>
    </xf>
    <xf numFmtId="14" fontId="24" fillId="0" borderId="9" xfId="0" applyNumberFormat="1" applyFont="1" applyBorder="1" applyAlignment="1" applyProtection="1">
      <alignment horizontal="center" vertical="center"/>
      <protection hidden="1"/>
    </xf>
    <xf numFmtId="14" fontId="24" fillId="0" borderId="9" xfId="0" applyNumberFormat="1" applyFont="1" applyBorder="1" applyAlignment="1" applyProtection="1">
      <alignment vertical="center"/>
      <protection hidden="1"/>
    </xf>
    <xf numFmtId="0" fontId="24" fillId="0" borderId="9" xfId="0" applyFont="1" applyBorder="1" applyAlignment="1" applyProtection="1">
      <alignment horizontal="center" vertical="center" wrapText="1"/>
      <protection hidden="1"/>
    </xf>
    <xf numFmtId="0" fontId="27" fillId="0" borderId="0" xfId="0" applyFont="1" applyAlignment="1">
      <alignment horizontal="justify" vertical="center" wrapText="1"/>
    </xf>
    <xf numFmtId="0" fontId="25" fillId="0" borderId="9" xfId="0" applyFont="1" applyBorder="1" applyAlignment="1">
      <alignment vertical="center" wrapText="1"/>
    </xf>
    <xf numFmtId="0" fontId="25" fillId="0" borderId="22" xfId="0" applyFont="1" applyBorder="1" applyAlignment="1">
      <alignment horizontal="left" vertical="center" wrapText="1"/>
    </xf>
    <xf numFmtId="0" fontId="24" fillId="0" borderId="22" xfId="0" applyFont="1" applyBorder="1" applyAlignment="1" applyProtection="1">
      <alignment horizontal="left" vertical="center" wrapText="1"/>
      <protection hidden="1"/>
    </xf>
    <xf numFmtId="0" fontId="26" fillId="0" borderId="22" xfId="0" applyFont="1" applyBorder="1" applyAlignment="1" applyProtection="1">
      <alignment horizontal="center" vertical="center" wrapText="1"/>
      <protection locked="0"/>
    </xf>
    <xf numFmtId="0" fontId="26" fillId="0" borderId="22" xfId="0" applyFont="1" applyBorder="1" applyAlignment="1" applyProtection="1">
      <alignment horizontal="center" vertical="top" wrapText="1"/>
      <protection locked="0"/>
    </xf>
    <xf numFmtId="0" fontId="16" fillId="5" borderId="9" xfId="0" applyFont="1" applyFill="1" applyBorder="1" applyAlignment="1" applyProtection="1">
      <alignment horizontal="center" vertical="center" wrapText="1"/>
      <protection hidden="1"/>
    </xf>
    <xf numFmtId="0" fontId="16" fillId="6" borderId="9" xfId="0"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14" fontId="16" fillId="6" borderId="9" xfId="0" applyNumberFormat="1" applyFont="1" applyFill="1" applyBorder="1" applyAlignment="1" applyProtection="1">
      <alignment horizontal="center" vertical="center" wrapText="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14" fontId="11" fillId="4" borderId="9" xfId="0" applyNumberFormat="1" applyFont="1" applyFill="1" applyBorder="1" applyAlignment="1" applyProtection="1">
      <alignment horizontal="left" vertical="center" wrapText="1"/>
      <protection hidden="1"/>
    </xf>
    <xf numFmtId="0" fontId="16" fillId="5" borderId="9" xfId="0" applyFont="1" applyFill="1" applyBorder="1" applyAlignment="1" applyProtection="1">
      <alignment horizontal="center" vertical="center"/>
      <protection hidden="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14" fontId="12" fillId="3" borderId="9" xfId="0" applyNumberFormat="1" applyFont="1" applyFill="1" applyBorder="1" applyAlignment="1" applyProtection="1">
      <alignment horizontal="left" vertical="center" wrapText="1"/>
      <protection hidden="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cellXfs>
  <cellStyles count="2">
    <cellStyle name="Hipervínculo" xfId="1" builtinId="8"/>
    <cellStyle name="Normal" xfId="0" builtinId="0"/>
  </cellStyles>
  <dxfs count="26">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3" name="Imagen 3">
          <a:extLst>
            <a:ext uri="{FF2B5EF4-FFF2-40B4-BE49-F238E27FC236}">
              <a16:creationId xmlns:a16="http://schemas.microsoft.com/office/drawing/2014/main" id="{3EE262C9-5299-4928-9A30-6219EB7D14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F59B9-5B56-489C-9D74-80CF4FB97E8B}">
  <dimension ref="A1:V27"/>
  <sheetViews>
    <sheetView tabSelected="1" topLeftCell="B19" zoomScale="85" zoomScaleNormal="85" workbookViewId="0">
      <selection activeCell="F19" sqref="F19"/>
    </sheetView>
  </sheetViews>
  <sheetFormatPr baseColWidth="10" defaultColWidth="11.42578125" defaultRowHeight="15" x14ac:dyDescent="0.25"/>
  <cols>
    <col min="1" max="1" width="109.140625" style="40" customWidth="1"/>
    <col min="2" max="2" width="75" style="4" customWidth="1"/>
    <col min="3" max="3" width="15.42578125" style="4" hidden="1" customWidth="1"/>
    <col min="4" max="4" width="41.140625" style="4" customWidth="1"/>
    <col min="5" max="5" width="36.85546875" style="4" customWidth="1"/>
    <col min="6" max="6" width="15.7109375" style="41" customWidth="1"/>
    <col min="7" max="7" width="14.140625" style="4" customWidth="1"/>
    <col min="8" max="8" width="18.28515625" style="51" customWidth="1"/>
    <col min="9" max="9" width="15.42578125" style="51"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42" hidden="1" customWidth="1"/>
    <col min="23" max="16384" width="11.42578125" style="4"/>
  </cols>
  <sheetData>
    <row r="1" spans="1:22" ht="15.75" thickBot="1" x14ac:dyDescent="0.3">
      <c r="A1" s="1"/>
      <c r="B1" s="1"/>
      <c r="C1" s="1"/>
      <c r="D1" s="1"/>
      <c r="E1" s="1"/>
      <c r="F1" s="2"/>
      <c r="G1" s="1"/>
      <c r="H1" s="50"/>
      <c r="I1" s="50"/>
      <c r="J1" s="1"/>
      <c r="K1" s="1"/>
      <c r="L1" s="3" t="s">
        <v>0</v>
      </c>
      <c r="M1" s="1"/>
      <c r="N1" s="1"/>
      <c r="V1" s="4"/>
    </row>
    <row r="2" spans="1:22" ht="15.75" x14ac:dyDescent="0.25">
      <c r="A2" s="5"/>
      <c r="B2" s="85" t="s">
        <v>1</v>
      </c>
      <c r="C2" s="86"/>
      <c r="D2" s="86"/>
      <c r="E2" s="86"/>
      <c r="F2" s="86"/>
      <c r="G2" s="86"/>
      <c r="H2" s="86"/>
      <c r="I2" s="86"/>
      <c r="J2" s="87"/>
      <c r="K2"/>
      <c r="L2" s="6">
        <f ca="1">TODAY()</f>
        <v>44089</v>
      </c>
      <c r="M2"/>
      <c r="N2" s="1"/>
      <c r="V2" s="4"/>
    </row>
    <row r="3" spans="1:22" ht="15.75" x14ac:dyDescent="0.25">
      <c r="A3" s="7"/>
      <c r="B3" s="8" t="s">
        <v>2</v>
      </c>
      <c r="C3" s="88" t="s">
        <v>3</v>
      </c>
      <c r="D3" s="89"/>
      <c r="E3" s="89"/>
      <c r="F3" s="89"/>
      <c r="G3" s="89"/>
      <c r="H3" s="89"/>
      <c r="I3" s="89"/>
      <c r="J3" s="90"/>
      <c r="K3"/>
      <c r="L3"/>
      <c r="M3"/>
      <c r="N3" s="9" t="s">
        <v>4</v>
      </c>
      <c r="O3" s="10">
        <f>COUNTA(#REF!)</f>
        <v>1</v>
      </c>
      <c r="V3" s="4"/>
    </row>
    <row r="4" spans="1:22" ht="15.75" x14ac:dyDescent="0.25">
      <c r="A4" s="7"/>
      <c r="B4" s="11" t="s">
        <v>5</v>
      </c>
      <c r="C4" s="88" t="s">
        <v>6</v>
      </c>
      <c r="D4" s="89"/>
      <c r="E4" s="89"/>
      <c r="F4" s="89"/>
      <c r="G4" s="89"/>
      <c r="H4" s="91"/>
      <c r="I4" s="91"/>
      <c r="J4" s="92"/>
      <c r="K4"/>
      <c r="L4"/>
      <c r="M4"/>
      <c r="N4" s="9" t="s">
        <v>7</v>
      </c>
      <c r="O4" s="10">
        <f>COUNTA(E19:E19)</f>
        <v>1</v>
      </c>
      <c r="V4" s="4"/>
    </row>
    <row r="5" spans="1:22" ht="15.75" x14ac:dyDescent="0.25">
      <c r="A5" s="7"/>
      <c r="B5" s="93" t="s">
        <v>8</v>
      </c>
      <c r="C5" s="94"/>
      <c r="D5" s="94"/>
      <c r="E5" s="95"/>
      <c r="F5" s="96" t="s">
        <v>9</v>
      </c>
      <c r="G5" s="97"/>
      <c r="H5" s="98" t="s">
        <v>10</v>
      </c>
      <c r="I5" s="94"/>
      <c r="J5" s="99"/>
      <c r="K5"/>
      <c r="L5"/>
      <c r="M5"/>
      <c r="N5" s="12"/>
      <c r="O5" s="13"/>
      <c r="V5" s="4"/>
    </row>
    <row r="6" spans="1:22" ht="16.5" thickBot="1" x14ac:dyDescent="0.3">
      <c r="A6" s="14"/>
      <c r="B6" s="76" t="s">
        <v>11</v>
      </c>
      <c r="C6" s="77"/>
      <c r="D6" s="77"/>
      <c r="E6" s="78"/>
      <c r="F6" s="79" t="s">
        <v>12</v>
      </c>
      <c r="G6" s="80"/>
      <c r="H6" s="81">
        <v>2</v>
      </c>
      <c r="I6" s="82"/>
      <c r="J6" s="83"/>
      <c r="K6"/>
      <c r="L6"/>
      <c r="M6"/>
      <c r="N6" s="12"/>
      <c r="O6" s="13"/>
      <c r="V6" s="4"/>
    </row>
    <row r="7" spans="1:22" x14ac:dyDescent="0.25">
      <c r="A7" s="1"/>
      <c r="B7" s="1"/>
      <c r="C7" s="1"/>
      <c r="D7" s="1"/>
      <c r="E7" s="1"/>
      <c r="F7" s="2"/>
      <c r="G7" s="1"/>
      <c r="H7" s="50"/>
      <c r="I7" s="50"/>
      <c r="J7" s="1"/>
      <c r="K7" s="1"/>
      <c r="L7" s="1"/>
      <c r="M7" s="1"/>
      <c r="N7" s="12"/>
      <c r="O7" s="13"/>
      <c r="V7" s="4"/>
    </row>
    <row r="8" spans="1:22" x14ac:dyDescent="0.25">
      <c r="A8" s="4"/>
      <c r="F8" s="4"/>
      <c r="J8" s="1"/>
      <c r="L8" s="15"/>
      <c r="M8" s="15"/>
      <c r="N8" s="16" t="s">
        <v>13</v>
      </c>
      <c r="O8" s="17">
        <f>COUNTIFS(K19:K19,"si")</f>
        <v>1</v>
      </c>
      <c r="V8" s="4"/>
    </row>
    <row r="9" spans="1:22" x14ac:dyDescent="0.25">
      <c r="A9" s="18" t="s">
        <v>14</v>
      </c>
      <c r="B9" s="84">
        <v>43742</v>
      </c>
      <c r="C9" s="84"/>
      <c r="D9" s="84"/>
      <c r="E9" s="84"/>
      <c r="F9" s="84"/>
      <c r="G9" s="84"/>
      <c r="H9" s="84"/>
      <c r="I9" s="84"/>
      <c r="J9" s="1"/>
      <c r="L9" s="15"/>
      <c r="M9" s="15"/>
      <c r="N9" s="16" t="s">
        <v>15</v>
      </c>
      <c r="O9" s="19">
        <f>COUNTIFS(K18:K30,"sin vencer")</f>
        <v>0</v>
      </c>
      <c r="V9" s="4"/>
    </row>
    <row r="10" spans="1:22" x14ac:dyDescent="0.25">
      <c r="A10" s="18" t="s">
        <v>16</v>
      </c>
      <c r="B10" s="72" t="s">
        <v>45</v>
      </c>
      <c r="C10" s="72"/>
      <c r="D10" s="72"/>
      <c r="E10" s="72"/>
      <c r="F10" s="72"/>
      <c r="G10" s="72"/>
      <c r="H10" s="72"/>
      <c r="I10" s="72"/>
      <c r="J10" s="1"/>
      <c r="L10" s="15"/>
      <c r="M10" s="15"/>
      <c r="N10" s="16" t="s">
        <v>17</v>
      </c>
      <c r="O10" s="17">
        <f>COUNTIFS(K19:K28,"parcial")</f>
        <v>0</v>
      </c>
      <c r="V10" s="4"/>
    </row>
    <row r="11" spans="1:22" x14ac:dyDescent="0.25">
      <c r="A11" s="18" t="s">
        <v>18</v>
      </c>
      <c r="B11" s="72" t="s">
        <v>46</v>
      </c>
      <c r="C11" s="72"/>
      <c r="D11" s="72"/>
      <c r="E11" s="72"/>
      <c r="F11" s="72"/>
      <c r="G11" s="72"/>
      <c r="H11" s="72"/>
      <c r="I11" s="72"/>
      <c r="J11" s="1"/>
      <c r="L11" s="15"/>
      <c r="M11" s="15"/>
      <c r="N11" s="16" t="s">
        <v>19</v>
      </c>
      <c r="O11" s="17">
        <f>COUNTIFS(K19:K28,"no")</f>
        <v>0</v>
      </c>
      <c r="V11" s="4"/>
    </row>
    <row r="12" spans="1:22" x14ac:dyDescent="0.25">
      <c r="A12" s="18" t="s">
        <v>20</v>
      </c>
      <c r="B12" s="72" t="s">
        <v>50</v>
      </c>
      <c r="C12" s="72"/>
      <c r="D12" s="72"/>
      <c r="E12" s="72"/>
      <c r="F12" s="72"/>
      <c r="G12" s="72"/>
      <c r="H12" s="72"/>
      <c r="I12" s="72"/>
      <c r="J12" s="1"/>
      <c r="L12" s="15"/>
      <c r="M12" s="15"/>
      <c r="N12" s="16" t="s">
        <v>21</v>
      </c>
      <c r="O12" s="17">
        <f>COUNTIFS(K19:K28,"n/a")</f>
        <v>0</v>
      </c>
      <c r="V12" s="4"/>
    </row>
    <row r="13" spans="1:22" x14ac:dyDescent="0.25">
      <c r="A13" s="18" t="s">
        <v>22</v>
      </c>
      <c r="B13" s="72" t="s">
        <v>47</v>
      </c>
      <c r="C13" s="72"/>
      <c r="D13" s="72"/>
      <c r="E13" s="73"/>
      <c r="F13" s="73"/>
      <c r="G13" s="73"/>
      <c r="H13" s="73"/>
      <c r="I13" s="73"/>
      <c r="J13" s="1"/>
      <c r="K13" s="20"/>
      <c r="L13" s="21"/>
      <c r="M13" s="21"/>
      <c r="N13" s="20"/>
      <c r="V13" s="4"/>
    </row>
    <row r="14" spans="1:22" x14ac:dyDescent="0.25">
      <c r="A14" s="22" t="s">
        <v>23</v>
      </c>
      <c r="B14" s="23"/>
      <c r="C14" s="24"/>
      <c r="D14" s="74" t="s">
        <v>24</v>
      </c>
      <c r="E14" s="74"/>
      <c r="F14" s="25">
        <v>44126</v>
      </c>
      <c r="G14" s="25"/>
      <c r="H14" s="57"/>
      <c r="I14" s="52"/>
      <c r="J14" s="26"/>
      <c r="K14" s="26"/>
      <c r="L14" s="26"/>
      <c r="M14" s="26"/>
      <c r="N14" s="26"/>
      <c r="V14" s="4"/>
    </row>
    <row r="15" spans="1:22" x14ac:dyDescent="0.25">
      <c r="A15" s="27" t="s">
        <v>25</v>
      </c>
      <c r="B15" s="28"/>
      <c r="C15" s="29"/>
      <c r="D15" s="29"/>
      <c r="E15" s="29"/>
      <c r="F15" s="29"/>
      <c r="G15" s="29"/>
      <c r="H15" s="53"/>
      <c r="I15" s="53"/>
      <c r="J15" s="26"/>
      <c r="K15" s="26"/>
      <c r="L15" s="26"/>
      <c r="M15" s="26"/>
      <c r="N15" s="26"/>
      <c r="V15" s="4"/>
    </row>
    <row r="16" spans="1:22" s="31" customFormat="1" ht="20.25" customHeight="1" x14ac:dyDescent="0.2">
      <c r="A16" s="75"/>
      <c r="B16" s="75"/>
      <c r="C16" s="75"/>
      <c r="D16" s="69" t="s">
        <v>26</v>
      </c>
      <c r="E16" s="69"/>
      <c r="F16" s="69"/>
      <c r="G16" s="69"/>
      <c r="H16" s="69"/>
      <c r="I16" s="69"/>
      <c r="J16" s="69"/>
      <c r="K16" s="68" t="s">
        <v>27</v>
      </c>
      <c r="L16" s="68"/>
      <c r="M16" s="68"/>
      <c r="N16" s="68"/>
      <c r="O16" s="30"/>
      <c r="P16" s="30"/>
    </row>
    <row r="17" spans="1:22" s="32" customFormat="1" ht="40.5" customHeight="1" x14ac:dyDescent="0.2">
      <c r="A17" s="68" t="s">
        <v>28</v>
      </c>
      <c r="B17" s="68" t="s">
        <v>29</v>
      </c>
      <c r="C17" s="68" t="s">
        <v>30</v>
      </c>
      <c r="D17" s="69" t="s">
        <v>31</v>
      </c>
      <c r="E17" s="69" t="s">
        <v>32</v>
      </c>
      <c r="F17" s="71" t="s">
        <v>33</v>
      </c>
      <c r="G17" s="69" t="s">
        <v>34</v>
      </c>
      <c r="H17" s="69" t="s">
        <v>35</v>
      </c>
      <c r="I17" s="69"/>
      <c r="J17" s="70" t="s">
        <v>36</v>
      </c>
      <c r="K17" s="68" t="s">
        <v>37</v>
      </c>
      <c r="L17" s="68" t="s">
        <v>38</v>
      </c>
      <c r="M17" s="68" t="s">
        <v>39</v>
      </c>
      <c r="N17" s="68" t="s">
        <v>40</v>
      </c>
      <c r="O17" s="30"/>
      <c r="P17" s="30"/>
    </row>
    <row r="18" spans="1:22" s="32" customFormat="1" ht="35.25" customHeight="1" x14ac:dyDescent="0.25">
      <c r="A18" s="68"/>
      <c r="B18" s="68"/>
      <c r="C18" s="68"/>
      <c r="D18" s="69"/>
      <c r="E18" s="69"/>
      <c r="F18" s="71"/>
      <c r="G18" s="69"/>
      <c r="H18" s="47" t="s">
        <v>41</v>
      </c>
      <c r="I18" s="47" t="s">
        <v>42</v>
      </c>
      <c r="J18" s="70"/>
      <c r="K18" s="68"/>
      <c r="L18" s="68"/>
      <c r="M18" s="68"/>
      <c r="N18" s="68"/>
      <c r="O18" s="30"/>
      <c r="P18" s="33" t="s">
        <v>43</v>
      </c>
      <c r="Q18" s="33" t="s">
        <v>44</v>
      </c>
    </row>
    <row r="19" spans="1:22" s="34" customFormat="1" ht="354.75" customHeight="1" x14ac:dyDescent="0.2">
      <c r="A19" s="64" t="s">
        <v>48</v>
      </c>
      <c r="B19" s="65" t="s">
        <v>49</v>
      </c>
      <c r="C19" s="35"/>
      <c r="D19" s="66" t="s">
        <v>53</v>
      </c>
      <c r="E19" s="67" t="s">
        <v>55</v>
      </c>
      <c r="F19" s="58" t="s">
        <v>56</v>
      </c>
      <c r="G19" s="58" t="s">
        <v>54</v>
      </c>
      <c r="H19" s="54" t="s">
        <v>51</v>
      </c>
      <c r="I19" s="54" t="s">
        <v>52</v>
      </c>
      <c r="J19" s="54" t="s">
        <v>60</v>
      </c>
      <c r="K19" s="16" t="s">
        <v>57</v>
      </c>
      <c r="L19" s="36">
        <v>43760</v>
      </c>
      <c r="M19" s="36" t="s">
        <v>58</v>
      </c>
      <c r="N19" s="37" t="s">
        <v>59</v>
      </c>
      <c r="P19" s="38"/>
      <c r="Q19" s="38"/>
    </row>
    <row r="20" spans="1:22" s="32" customFormat="1" x14ac:dyDescent="0.2">
      <c r="A20" s="62"/>
      <c r="B20" s="63"/>
      <c r="C20" s="45"/>
      <c r="D20" s="48"/>
      <c r="E20" s="48"/>
      <c r="F20" s="59"/>
      <c r="G20" s="59"/>
      <c r="H20" s="54"/>
      <c r="I20" s="54"/>
      <c r="J20" s="54"/>
      <c r="K20" s="45"/>
      <c r="L20" s="45"/>
      <c r="M20" s="45"/>
      <c r="N20" s="45"/>
      <c r="V20" s="39"/>
    </row>
    <row r="21" spans="1:22" x14ac:dyDescent="0.25">
      <c r="A21" s="43"/>
      <c r="B21" s="63"/>
      <c r="C21" s="17"/>
      <c r="D21" s="48"/>
      <c r="E21" s="48"/>
      <c r="F21" s="60"/>
      <c r="G21" s="60"/>
      <c r="H21" s="54"/>
      <c r="I21" s="54"/>
      <c r="J21" s="17"/>
      <c r="K21" s="17"/>
      <c r="L21" s="17"/>
      <c r="M21" s="17"/>
      <c r="N21" s="17"/>
    </row>
    <row r="22" spans="1:22" x14ac:dyDescent="0.25">
      <c r="A22" s="43"/>
      <c r="B22" s="43"/>
      <c r="C22" s="17"/>
      <c r="D22" s="48"/>
      <c r="E22" s="44"/>
      <c r="F22" s="60"/>
      <c r="G22" s="60"/>
      <c r="H22" s="54"/>
      <c r="I22" s="54"/>
      <c r="J22" s="61"/>
      <c r="K22" s="17"/>
      <c r="L22" s="17"/>
      <c r="M22" s="17"/>
      <c r="N22" s="17"/>
    </row>
    <row r="23" spans="1:22" x14ac:dyDescent="0.25">
      <c r="A23" s="43"/>
      <c r="B23" s="43"/>
      <c r="C23" s="17"/>
      <c r="D23" s="17"/>
      <c r="E23" s="17"/>
      <c r="F23" s="46"/>
      <c r="G23" s="17"/>
      <c r="H23" s="55"/>
      <c r="I23" s="55"/>
      <c r="J23" s="17"/>
      <c r="K23" s="17"/>
      <c r="L23" s="17"/>
      <c r="M23" s="17"/>
      <c r="N23" s="17"/>
    </row>
    <row r="24" spans="1:22" x14ac:dyDescent="0.25">
      <c r="A24" s="43"/>
      <c r="B24" s="43"/>
      <c r="C24" s="17"/>
      <c r="D24" s="44"/>
      <c r="E24" s="44"/>
      <c r="F24" s="60"/>
      <c r="G24" s="60"/>
      <c r="H24" s="54"/>
      <c r="I24" s="56"/>
      <c r="J24" s="17"/>
      <c r="K24" s="17"/>
      <c r="L24" s="17"/>
      <c r="M24" s="17"/>
      <c r="N24" s="17"/>
    </row>
    <row r="25" spans="1:22" ht="15.75" x14ac:dyDescent="0.25">
      <c r="A25" s="43"/>
      <c r="B25" s="43"/>
      <c r="C25" s="17"/>
      <c r="D25" s="49"/>
      <c r="E25" s="44"/>
      <c r="F25" s="60"/>
      <c r="G25" s="60"/>
      <c r="H25" s="54"/>
      <c r="I25" s="54"/>
      <c r="J25" s="17"/>
      <c r="K25" s="17"/>
      <c r="L25" s="17"/>
      <c r="M25" s="17"/>
      <c r="N25" s="17"/>
    </row>
    <row r="26" spans="1:22" ht="15.75" x14ac:dyDescent="0.25">
      <c r="A26" s="43"/>
      <c r="B26" s="43"/>
      <c r="C26" s="17"/>
      <c r="D26" s="49"/>
      <c r="E26" s="44"/>
      <c r="F26" s="60"/>
      <c r="G26" s="60"/>
      <c r="H26" s="54"/>
      <c r="I26" s="54"/>
      <c r="J26" s="17"/>
      <c r="K26" s="17"/>
      <c r="L26" s="17"/>
      <c r="M26" s="17"/>
      <c r="N26" s="17"/>
    </row>
    <row r="27" spans="1:22" x14ac:dyDescent="0.25">
      <c r="A27" s="43"/>
      <c r="B27" s="43"/>
      <c r="C27" s="17"/>
      <c r="D27" s="44"/>
      <c r="E27" s="44"/>
      <c r="F27" s="60"/>
      <c r="G27" s="60"/>
      <c r="H27" s="54"/>
      <c r="I27" s="54"/>
      <c r="J27" s="61"/>
      <c r="K27" s="17"/>
      <c r="L27" s="17"/>
      <c r="M27" s="17"/>
      <c r="N27" s="17"/>
    </row>
  </sheetData>
  <protectedRanges>
    <protectedRange password="EE88" sqref="C19:I19" name="Rango5_1" securityDescriptor="O:WDG:WDD:(A;;CC;;;WD)"/>
    <protectedRange password="EE88" sqref="J19" name="Rango5_3_1" securityDescriptor="O:WDG:WDD:(A;;CC;;;WD)"/>
  </protectedRanges>
  <mergeCells count="31">
    <mergeCell ref="B2:J2"/>
    <mergeCell ref="C3:J3"/>
    <mergeCell ref="C4:J4"/>
    <mergeCell ref="B5:E5"/>
    <mergeCell ref="F5:G5"/>
    <mergeCell ref="H5:J5"/>
    <mergeCell ref="K16:N16"/>
    <mergeCell ref="B6:E6"/>
    <mergeCell ref="F6:G6"/>
    <mergeCell ref="H6:J6"/>
    <mergeCell ref="B9:I9"/>
    <mergeCell ref="B10:I10"/>
    <mergeCell ref="B11:I11"/>
    <mergeCell ref="B12:I12"/>
    <mergeCell ref="B13:I13"/>
    <mergeCell ref="D14:E14"/>
    <mergeCell ref="A16:C16"/>
    <mergeCell ref="D16:J16"/>
    <mergeCell ref="N17:N18"/>
    <mergeCell ref="G17:G18"/>
    <mergeCell ref="H17:I17"/>
    <mergeCell ref="J17:J18"/>
    <mergeCell ref="K17:K18"/>
    <mergeCell ref="L17:L18"/>
    <mergeCell ref="M17:M18"/>
    <mergeCell ref="F17:F18"/>
    <mergeCell ref="A17:A18"/>
    <mergeCell ref="B17:B18"/>
    <mergeCell ref="C17:C18"/>
    <mergeCell ref="D17:D18"/>
    <mergeCell ref="E17:E18"/>
  </mergeCells>
  <conditionalFormatting sqref="N10">
    <cfRule type="colorScale" priority="50">
      <colorScale>
        <cfvo type="min"/>
        <cfvo type="max"/>
        <color rgb="FFFF7128"/>
        <color rgb="FFFFEF9C"/>
      </colorScale>
    </cfRule>
    <cfRule type="containsText" dxfId="25" priority="51" operator="containsText" text="PARCIAL">
      <formula>NOT(ISERROR(SEARCH("PARCIAL",N10)))</formula>
    </cfRule>
  </conditionalFormatting>
  <conditionalFormatting sqref="N10">
    <cfRule type="containsText" dxfId="24" priority="52" operator="containsText" text="N/A">
      <formula>NOT(ISERROR(SEARCH("N/A",N10)))</formula>
    </cfRule>
    <cfRule type="colorScale" priority="53">
      <colorScale>
        <cfvo type="min"/>
        <cfvo type="percentile" val="50"/>
        <cfvo type="max"/>
        <color rgb="FFF8696B"/>
        <color rgb="FFFFEB84"/>
        <color rgb="FF63BE7B"/>
      </colorScale>
    </cfRule>
    <cfRule type="containsText" dxfId="23" priority="54" operator="containsText" text="no">
      <formula>NOT(ISERROR(SEARCH("no",N10)))</formula>
    </cfRule>
    <cfRule type="containsText" dxfId="22" priority="55" operator="containsText" text="si">
      <formula>NOT(ISERROR(SEARCH("si",N10)))</formula>
    </cfRule>
    <cfRule type="containsText" priority="56" operator="containsText" text="OK">
      <formula>NOT(ISERROR(SEARCH("OK",N10)))</formula>
    </cfRule>
  </conditionalFormatting>
  <conditionalFormatting sqref="N11">
    <cfRule type="colorScale" priority="43">
      <colorScale>
        <cfvo type="min"/>
        <cfvo type="max"/>
        <color rgb="FFFF7128"/>
        <color rgb="FFFFEF9C"/>
      </colorScale>
    </cfRule>
    <cfRule type="containsText" dxfId="21" priority="44" operator="containsText" text="PARCIAL">
      <formula>NOT(ISERROR(SEARCH("PARCIAL",N11)))</formula>
    </cfRule>
  </conditionalFormatting>
  <conditionalFormatting sqref="N11">
    <cfRule type="containsText" dxfId="20" priority="45" operator="containsText" text="N/A">
      <formula>NOT(ISERROR(SEARCH("N/A",N11)))</formula>
    </cfRule>
    <cfRule type="colorScale" priority="46">
      <colorScale>
        <cfvo type="min"/>
        <cfvo type="percentile" val="50"/>
        <cfvo type="max"/>
        <color rgb="FFF8696B"/>
        <color rgb="FFFFEB84"/>
        <color rgb="FF63BE7B"/>
      </colorScale>
    </cfRule>
    <cfRule type="containsText" dxfId="19" priority="47" operator="containsText" text="no">
      <formula>NOT(ISERROR(SEARCH("no",N11)))</formula>
    </cfRule>
    <cfRule type="containsText" dxfId="18" priority="48" operator="containsText" text="si">
      <formula>NOT(ISERROR(SEARCH("si",N11)))</formula>
    </cfRule>
    <cfRule type="containsText" priority="49" operator="containsText" text="OK">
      <formula>NOT(ISERROR(SEARCH("OK",N11)))</formula>
    </cfRule>
  </conditionalFormatting>
  <conditionalFormatting sqref="K13:K15 N12">
    <cfRule type="colorScale" priority="57">
      <colorScale>
        <cfvo type="min"/>
        <cfvo type="max"/>
        <color rgb="FFFF7128"/>
        <color rgb="FFFFEF9C"/>
      </colorScale>
    </cfRule>
    <cfRule type="containsText" dxfId="17" priority="58" operator="containsText" text="PARCIAL">
      <formula>NOT(ISERROR(SEARCH("PARCIAL",K12)))</formula>
    </cfRule>
  </conditionalFormatting>
  <conditionalFormatting sqref="K13:K15 N12">
    <cfRule type="containsText" dxfId="16" priority="59" operator="containsText" text="N/A">
      <formula>NOT(ISERROR(SEARCH("N/A",K12)))</formula>
    </cfRule>
    <cfRule type="colorScale" priority="60">
      <colorScale>
        <cfvo type="min"/>
        <cfvo type="percentile" val="50"/>
        <cfvo type="max"/>
        <color rgb="FFF8696B"/>
        <color rgb="FFFFEB84"/>
        <color rgb="FF63BE7B"/>
      </colorScale>
    </cfRule>
    <cfRule type="containsText" dxfId="15" priority="61" operator="containsText" text="no">
      <formula>NOT(ISERROR(SEARCH("no",K12)))</formula>
    </cfRule>
    <cfRule type="containsText" dxfId="14" priority="62" operator="containsText" text="si">
      <formula>NOT(ISERROR(SEARCH("si",K12)))</formula>
    </cfRule>
    <cfRule type="containsText" priority="63" operator="containsText" text="OK">
      <formula>NOT(ISERROR(SEARCH("OK",K12)))</formula>
    </cfRule>
  </conditionalFormatting>
  <conditionalFormatting sqref="N8">
    <cfRule type="colorScale" priority="39">
      <colorScale>
        <cfvo type="min"/>
        <cfvo type="max"/>
        <color rgb="FF00B050"/>
        <color theme="0"/>
      </colorScale>
    </cfRule>
    <cfRule type="colorScale" priority="40">
      <colorScale>
        <cfvo type="min"/>
        <cfvo type="percentile" val="50"/>
        <cfvo type="max"/>
        <color rgb="FFF8696B"/>
        <color rgb="FFFFEB84"/>
        <color rgb="FF63BE7B"/>
      </colorScale>
    </cfRule>
    <cfRule type="colorScale" priority="41">
      <colorScale>
        <cfvo type="min"/>
        <cfvo type="max"/>
        <color rgb="FF00B050"/>
        <color theme="0"/>
      </colorScale>
    </cfRule>
    <cfRule type="colorScale" priority="42">
      <colorScale>
        <cfvo type="min"/>
        <cfvo type="max"/>
        <color rgb="FF00B050"/>
        <color rgb="FFFFEF9C"/>
      </colorScale>
    </cfRule>
  </conditionalFormatting>
  <conditionalFormatting sqref="N8">
    <cfRule type="colorScale" priority="37">
      <colorScale>
        <cfvo type="min"/>
        <cfvo type="max"/>
        <color rgb="FFFF7128"/>
        <color rgb="FFFFEF9C"/>
      </colorScale>
    </cfRule>
    <cfRule type="containsText" dxfId="13" priority="38" operator="containsText" text="PARCIAL">
      <formula>NOT(ISERROR(SEARCH("PARCIAL",N8)))</formula>
    </cfRule>
  </conditionalFormatting>
  <conditionalFormatting sqref="N8">
    <cfRule type="containsText" dxfId="12" priority="32" operator="containsText" text="N/A">
      <formula>NOT(ISERROR(SEARCH("N/A",N8)))</formula>
    </cfRule>
    <cfRule type="colorScale" priority="33">
      <colorScale>
        <cfvo type="min"/>
        <cfvo type="percentile" val="50"/>
        <cfvo type="max"/>
        <color rgb="FFF8696B"/>
        <color rgb="FFFFEB84"/>
        <color rgb="FF63BE7B"/>
      </colorScale>
    </cfRule>
    <cfRule type="containsText" dxfId="11" priority="34" operator="containsText" text="no">
      <formula>NOT(ISERROR(SEARCH("no",N8)))</formula>
    </cfRule>
    <cfRule type="containsText" dxfId="10" priority="35" operator="containsText" text="si">
      <formula>NOT(ISERROR(SEARCH("si",N8)))</formula>
    </cfRule>
    <cfRule type="containsText" priority="36" operator="containsText" text="OK">
      <formula>NOT(ISERROR(SEARCH("OK",N8)))</formula>
    </cfRule>
  </conditionalFormatting>
  <conditionalFormatting sqref="N9">
    <cfRule type="containsText" dxfId="9" priority="13" operator="containsText" text="sin vencer">
      <formula>NOT(ISERROR(SEARCH("sin vencer",N9)))</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N9">
    <cfRule type="colorScale" priority="19">
      <colorScale>
        <cfvo type="min"/>
        <cfvo type="max"/>
        <color rgb="FFFF7128"/>
        <color rgb="FFFFEF9C"/>
      </colorScale>
    </cfRule>
    <cfRule type="containsText" dxfId="8" priority="20" operator="containsText" text="PARCIAL">
      <formula>NOT(ISERROR(SEARCH("PARCIAL",N9)))</formula>
    </cfRule>
  </conditionalFormatting>
  <conditionalFormatting sqref="N9">
    <cfRule type="containsText" dxfId="7" priority="14" operator="containsText" text="N/A">
      <formula>NOT(ISERROR(SEARCH("N/A",N9)))</formula>
    </cfRule>
    <cfRule type="colorScale" priority="15">
      <colorScale>
        <cfvo type="min"/>
        <cfvo type="percentile" val="50"/>
        <cfvo type="max"/>
        <color rgb="FFF8696B"/>
        <color rgb="FFFFEB84"/>
        <color rgb="FF63BE7B"/>
      </colorScale>
    </cfRule>
    <cfRule type="containsText" dxfId="6" priority="16" operator="containsText" text="no">
      <formula>NOT(ISERROR(SEARCH("no",N9)))</formula>
    </cfRule>
    <cfRule type="containsText" dxfId="5" priority="17" operator="containsText" text="si">
      <formula>NOT(ISERROR(SEARCH("si",N9)))</formula>
    </cfRule>
    <cfRule type="containsText" priority="18" operator="containsText" text="OK">
      <formula>NOT(ISERROR(SEARCH("OK",N9)))</formula>
    </cfRule>
  </conditionalFormatting>
  <conditionalFormatting sqref="K19">
    <cfRule type="containsText" dxfId="4" priority="1" operator="containsText" text="sin vencer">
      <formula>NOT(ISERROR(SEARCH("sin vencer",K19)))</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19">
    <cfRule type="colorScale" priority="7">
      <colorScale>
        <cfvo type="min"/>
        <cfvo type="max"/>
        <color rgb="FFFF7128"/>
        <color rgb="FFFFEF9C"/>
      </colorScale>
    </cfRule>
    <cfRule type="containsText" dxfId="3" priority="8" operator="containsText" text="PARCIAL">
      <formula>NOT(ISERROR(SEARCH("PARCIAL",K19)))</formula>
    </cfRule>
  </conditionalFormatting>
  <conditionalFormatting sqref="K19">
    <cfRule type="containsText" dxfId="2" priority="2" operator="containsText" text="N/A">
      <formula>NOT(ISERROR(SEARCH("N/A",K19)))</formula>
    </cfRule>
    <cfRule type="colorScale" priority="3">
      <colorScale>
        <cfvo type="min"/>
        <cfvo type="percentile" val="50"/>
        <cfvo type="max"/>
        <color rgb="FFF8696B"/>
        <color rgb="FFFFEB84"/>
        <color rgb="FF63BE7B"/>
      </colorScale>
    </cfRule>
    <cfRule type="containsText" dxfId="1" priority="4" operator="containsText" text="no">
      <formula>NOT(ISERROR(SEARCH("no",K19)))</formula>
    </cfRule>
    <cfRule type="containsText" dxfId="0" priority="5" operator="containsText" text="si">
      <formula>NOT(ISERROR(SEARCH("si",K19)))</formula>
    </cfRule>
    <cfRule type="containsText" priority="6" operator="containsText" text="OK">
      <formula>NOT(ISERROR(SEARCH("OK",K19)))</formula>
    </cfRule>
  </conditionalFormatting>
  <dataValidations disablePrompts="1" count="1">
    <dataValidation type="list" errorStyle="warning" allowBlank="1" showInputMessage="1" showErrorMessage="1" error="VALOR LO VALIDO" promptTitle="SELECCIONE LA FUENTE" prompt="SELECCIONE LA FUETE DE LA CUAL ES OBJETO EL PLAN " sqref="WVI983046:WVI983050 IW19 SS19 ACO19 AMK19 AWG19 BGC19 BPY19 BZU19 CJQ19 CTM19 DDI19 DNE19 DXA19 EGW19 EQS19 FAO19 FKK19 FUG19 GEC19 GNY19 GXU19 HHQ19 HRM19 IBI19 ILE19 IVA19 JEW19 JOS19 JYO19 KIK19 KSG19 LCC19 LLY19 LVU19 MFQ19 MPM19 MZI19 NJE19 NTA19 OCW19 OMS19 OWO19 PGK19 PQG19 QAC19 QJY19 QTU19 RDQ19 RNM19 RXI19 SHE19 SRA19 TAW19 TKS19 TUO19 UEK19 UOG19 UYC19 VHY19 VRU19 WBQ19 WLM19 WVI19 A65542:A65546 IW65542:IW65546 SS65542:SS65546 ACO65542:ACO65546 AMK65542:AMK65546 AWG65542:AWG65546 BGC65542:BGC65546 BPY65542:BPY65546 BZU65542:BZU65546 CJQ65542:CJQ65546 CTM65542:CTM65546 DDI65542:DDI65546 DNE65542:DNE65546 DXA65542:DXA65546 EGW65542:EGW65546 EQS65542:EQS65546 FAO65542:FAO65546 FKK65542:FKK65546 FUG65542:FUG65546 GEC65542:GEC65546 GNY65542:GNY65546 GXU65542:GXU65546 HHQ65542:HHQ65546 HRM65542:HRM65546 IBI65542:IBI65546 ILE65542:ILE65546 IVA65542:IVA65546 JEW65542:JEW65546 JOS65542:JOS65546 JYO65542:JYO65546 KIK65542:KIK65546 KSG65542:KSG65546 LCC65542:LCC65546 LLY65542:LLY65546 LVU65542:LVU65546 MFQ65542:MFQ65546 MPM65542:MPM65546 MZI65542:MZI65546 NJE65542:NJE65546 NTA65542:NTA65546 OCW65542:OCW65546 OMS65542:OMS65546 OWO65542:OWO65546 PGK65542:PGK65546 PQG65542:PQG65546 QAC65542:QAC65546 QJY65542:QJY65546 QTU65542:QTU65546 RDQ65542:RDQ65546 RNM65542:RNM65546 RXI65542:RXI65546 SHE65542:SHE65546 SRA65542:SRA65546 TAW65542:TAW65546 TKS65542:TKS65546 TUO65542:TUO65546 UEK65542:UEK65546 UOG65542:UOG65546 UYC65542:UYC65546 VHY65542:VHY65546 VRU65542:VRU65546 WBQ65542:WBQ65546 WLM65542:WLM65546 WVI65542:WVI65546 A131078:A131082 IW131078:IW131082 SS131078:SS131082 ACO131078:ACO131082 AMK131078:AMK131082 AWG131078:AWG131082 BGC131078:BGC131082 BPY131078:BPY131082 BZU131078:BZU131082 CJQ131078:CJQ131082 CTM131078:CTM131082 DDI131078:DDI131082 DNE131078:DNE131082 DXA131078:DXA131082 EGW131078:EGW131082 EQS131078:EQS131082 FAO131078:FAO131082 FKK131078:FKK131082 FUG131078:FUG131082 GEC131078:GEC131082 GNY131078:GNY131082 GXU131078:GXU131082 HHQ131078:HHQ131082 HRM131078:HRM131082 IBI131078:IBI131082 ILE131078:ILE131082 IVA131078:IVA131082 JEW131078:JEW131082 JOS131078:JOS131082 JYO131078:JYO131082 KIK131078:KIK131082 KSG131078:KSG131082 LCC131078:LCC131082 LLY131078:LLY131082 LVU131078:LVU131082 MFQ131078:MFQ131082 MPM131078:MPM131082 MZI131078:MZI131082 NJE131078:NJE131082 NTA131078:NTA131082 OCW131078:OCW131082 OMS131078:OMS131082 OWO131078:OWO131082 PGK131078:PGK131082 PQG131078:PQG131082 QAC131078:QAC131082 QJY131078:QJY131082 QTU131078:QTU131082 RDQ131078:RDQ131082 RNM131078:RNM131082 RXI131078:RXI131082 SHE131078:SHE131082 SRA131078:SRA131082 TAW131078:TAW131082 TKS131078:TKS131082 TUO131078:TUO131082 UEK131078:UEK131082 UOG131078:UOG131082 UYC131078:UYC131082 VHY131078:VHY131082 VRU131078:VRU131082 WBQ131078:WBQ131082 WLM131078:WLM131082 WVI131078:WVI131082 A196614:A196618 IW196614:IW196618 SS196614:SS196618 ACO196614:ACO196618 AMK196614:AMK196618 AWG196614:AWG196618 BGC196614:BGC196618 BPY196614:BPY196618 BZU196614:BZU196618 CJQ196614:CJQ196618 CTM196614:CTM196618 DDI196614:DDI196618 DNE196614:DNE196618 DXA196614:DXA196618 EGW196614:EGW196618 EQS196614:EQS196618 FAO196614:FAO196618 FKK196614:FKK196618 FUG196614:FUG196618 GEC196614:GEC196618 GNY196614:GNY196618 GXU196614:GXU196618 HHQ196614:HHQ196618 HRM196614:HRM196618 IBI196614:IBI196618 ILE196614:ILE196618 IVA196614:IVA196618 JEW196614:JEW196618 JOS196614:JOS196618 JYO196614:JYO196618 KIK196614:KIK196618 KSG196614:KSG196618 LCC196614:LCC196618 LLY196614:LLY196618 LVU196614:LVU196618 MFQ196614:MFQ196618 MPM196614:MPM196618 MZI196614:MZI196618 NJE196614:NJE196618 NTA196614:NTA196618 OCW196614:OCW196618 OMS196614:OMS196618 OWO196614:OWO196618 PGK196614:PGK196618 PQG196614:PQG196618 QAC196614:QAC196618 QJY196614:QJY196618 QTU196614:QTU196618 RDQ196614:RDQ196618 RNM196614:RNM196618 RXI196614:RXI196618 SHE196614:SHE196618 SRA196614:SRA196618 TAW196614:TAW196618 TKS196614:TKS196618 TUO196614:TUO196618 UEK196614:UEK196618 UOG196614:UOG196618 UYC196614:UYC196618 VHY196614:VHY196618 VRU196614:VRU196618 WBQ196614:WBQ196618 WLM196614:WLM196618 WVI196614:WVI196618 A262150:A262154 IW262150:IW262154 SS262150:SS262154 ACO262150:ACO262154 AMK262150:AMK262154 AWG262150:AWG262154 BGC262150:BGC262154 BPY262150:BPY262154 BZU262150:BZU262154 CJQ262150:CJQ262154 CTM262150:CTM262154 DDI262150:DDI262154 DNE262150:DNE262154 DXA262150:DXA262154 EGW262150:EGW262154 EQS262150:EQS262154 FAO262150:FAO262154 FKK262150:FKK262154 FUG262150:FUG262154 GEC262150:GEC262154 GNY262150:GNY262154 GXU262150:GXU262154 HHQ262150:HHQ262154 HRM262150:HRM262154 IBI262150:IBI262154 ILE262150:ILE262154 IVA262150:IVA262154 JEW262150:JEW262154 JOS262150:JOS262154 JYO262150:JYO262154 KIK262150:KIK262154 KSG262150:KSG262154 LCC262150:LCC262154 LLY262150:LLY262154 LVU262150:LVU262154 MFQ262150:MFQ262154 MPM262150:MPM262154 MZI262150:MZI262154 NJE262150:NJE262154 NTA262150:NTA262154 OCW262150:OCW262154 OMS262150:OMS262154 OWO262150:OWO262154 PGK262150:PGK262154 PQG262150:PQG262154 QAC262150:QAC262154 QJY262150:QJY262154 QTU262150:QTU262154 RDQ262150:RDQ262154 RNM262150:RNM262154 RXI262150:RXI262154 SHE262150:SHE262154 SRA262150:SRA262154 TAW262150:TAW262154 TKS262150:TKS262154 TUO262150:TUO262154 UEK262150:UEK262154 UOG262150:UOG262154 UYC262150:UYC262154 VHY262150:VHY262154 VRU262150:VRU262154 WBQ262150:WBQ262154 WLM262150:WLM262154 WVI262150:WVI262154 A327686:A327690 IW327686:IW327690 SS327686:SS327690 ACO327686:ACO327690 AMK327686:AMK327690 AWG327686:AWG327690 BGC327686:BGC327690 BPY327686:BPY327690 BZU327686:BZU327690 CJQ327686:CJQ327690 CTM327686:CTM327690 DDI327686:DDI327690 DNE327686:DNE327690 DXA327686:DXA327690 EGW327686:EGW327690 EQS327686:EQS327690 FAO327686:FAO327690 FKK327686:FKK327690 FUG327686:FUG327690 GEC327686:GEC327690 GNY327686:GNY327690 GXU327686:GXU327690 HHQ327686:HHQ327690 HRM327686:HRM327690 IBI327686:IBI327690 ILE327686:ILE327690 IVA327686:IVA327690 JEW327686:JEW327690 JOS327686:JOS327690 JYO327686:JYO327690 KIK327686:KIK327690 KSG327686:KSG327690 LCC327686:LCC327690 LLY327686:LLY327690 LVU327686:LVU327690 MFQ327686:MFQ327690 MPM327686:MPM327690 MZI327686:MZI327690 NJE327686:NJE327690 NTA327686:NTA327690 OCW327686:OCW327690 OMS327686:OMS327690 OWO327686:OWO327690 PGK327686:PGK327690 PQG327686:PQG327690 QAC327686:QAC327690 QJY327686:QJY327690 QTU327686:QTU327690 RDQ327686:RDQ327690 RNM327686:RNM327690 RXI327686:RXI327690 SHE327686:SHE327690 SRA327686:SRA327690 TAW327686:TAW327690 TKS327686:TKS327690 TUO327686:TUO327690 UEK327686:UEK327690 UOG327686:UOG327690 UYC327686:UYC327690 VHY327686:VHY327690 VRU327686:VRU327690 WBQ327686:WBQ327690 WLM327686:WLM327690 WVI327686:WVI327690 A393222:A393226 IW393222:IW393226 SS393222:SS393226 ACO393222:ACO393226 AMK393222:AMK393226 AWG393222:AWG393226 BGC393222:BGC393226 BPY393222:BPY393226 BZU393222:BZU393226 CJQ393222:CJQ393226 CTM393222:CTM393226 DDI393222:DDI393226 DNE393222:DNE393226 DXA393222:DXA393226 EGW393222:EGW393226 EQS393222:EQS393226 FAO393222:FAO393226 FKK393222:FKK393226 FUG393222:FUG393226 GEC393222:GEC393226 GNY393222:GNY393226 GXU393222:GXU393226 HHQ393222:HHQ393226 HRM393222:HRM393226 IBI393222:IBI393226 ILE393222:ILE393226 IVA393222:IVA393226 JEW393222:JEW393226 JOS393222:JOS393226 JYO393222:JYO393226 KIK393222:KIK393226 KSG393222:KSG393226 LCC393222:LCC393226 LLY393222:LLY393226 LVU393222:LVU393226 MFQ393222:MFQ393226 MPM393222:MPM393226 MZI393222:MZI393226 NJE393222:NJE393226 NTA393222:NTA393226 OCW393222:OCW393226 OMS393222:OMS393226 OWO393222:OWO393226 PGK393222:PGK393226 PQG393222:PQG393226 QAC393222:QAC393226 QJY393222:QJY393226 QTU393222:QTU393226 RDQ393222:RDQ393226 RNM393222:RNM393226 RXI393222:RXI393226 SHE393222:SHE393226 SRA393222:SRA393226 TAW393222:TAW393226 TKS393222:TKS393226 TUO393222:TUO393226 UEK393222:UEK393226 UOG393222:UOG393226 UYC393222:UYC393226 VHY393222:VHY393226 VRU393222:VRU393226 WBQ393222:WBQ393226 WLM393222:WLM393226 WVI393222:WVI393226 A458758:A458762 IW458758:IW458762 SS458758:SS458762 ACO458758:ACO458762 AMK458758:AMK458762 AWG458758:AWG458762 BGC458758:BGC458762 BPY458758:BPY458762 BZU458758:BZU458762 CJQ458758:CJQ458762 CTM458758:CTM458762 DDI458758:DDI458762 DNE458758:DNE458762 DXA458758:DXA458762 EGW458758:EGW458762 EQS458758:EQS458762 FAO458758:FAO458762 FKK458758:FKK458762 FUG458758:FUG458762 GEC458758:GEC458762 GNY458758:GNY458762 GXU458758:GXU458762 HHQ458758:HHQ458762 HRM458758:HRM458762 IBI458758:IBI458762 ILE458758:ILE458762 IVA458758:IVA458762 JEW458758:JEW458762 JOS458758:JOS458762 JYO458758:JYO458762 KIK458758:KIK458762 KSG458758:KSG458762 LCC458758:LCC458762 LLY458758:LLY458762 LVU458758:LVU458762 MFQ458758:MFQ458762 MPM458758:MPM458762 MZI458758:MZI458762 NJE458758:NJE458762 NTA458758:NTA458762 OCW458758:OCW458762 OMS458758:OMS458762 OWO458758:OWO458762 PGK458758:PGK458762 PQG458758:PQG458762 QAC458758:QAC458762 QJY458758:QJY458762 QTU458758:QTU458762 RDQ458758:RDQ458762 RNM458758:RNM458762 RXI458758:RXI458762 SHE458758:SHE458762 SRA458758:SRA458762 TAW458758:TAW458762 TKS458758:TKS458762 TUO458758:TUO458762 UEK458758:UEK458762 UOG458758:UOG458762 UYC458758:UYC458762 VHY458758:VHY458762 VRU458758:VRU458762 WBQ458758:WBQ458762 WLM458758:WLM458762 WVI458758:WVI458762 A524294:A524298 IW524294:IW524298 SS524294:SS524298 ACO524294:ACO524298 AMK524294:AMK524298 AWG524294:AWG524298 BGC524294:BGC524298 BPY524294:BPY524298 BZU524294:BZU524298 CJQ524294:CJQ524298 CTM524294:CTM524298 DDI524294:DDI524298 DNE524294:DNE524298 DXA524294:DXA524298 EGW524294:EGW524298 EQS524294:EQS524298 FAO524294:FAO524298 FKK524294:FKK524298 FUG524294:FUG524298 GEC524294:GEC524298 GNY524294:GNY524298 GXU524294:GXU524298 HHQ524294:HHQ524298 HRM524294:HRM524298 IBI524294:IBI524298 ILE524294:ILE524298 IVA524294:IVA524298 JEW524294:JEW524298 JOS524294:JOS524298 JYO524294:JYO524298 KIK524294:KIK524298 KSG524294:KSG524298 LCC524294:LCC524298 LLY524294:LLY524298 LVU524294:LVU524298 MFQ524294:MFQ524298 MPM524294:MPM524298 MZI524294:MZI524298 NJE524294:NJE524298 NTA524294:NTA524298 OCW524294:OCW524298 OMS524294:OMS524298 OWO524294:OWO524298 PGK524294:PGK524298 PQG524294:PQG524298 QAC524294:QAC524298 QJY524294:QJY524298 QTU524294:QTU524298 RDQ524294:RDQ524298 RNM524294:RNM524298 RXI524294:RXI524298 SHE524294:SHE524298 SRA524294:SRA524298 TAW524294:TAW524298 TKS524294:TKS524298 TUO524294:TUO524298 UEK524294:UEK524298 UOG524294:UOG524298 UYC524294:UYC524298 VHY524294:VHY524298 VRU524294:VRU524298 WBQ524294:WBQ524298 WLM524294:WLM524298 WVI524294:WVI524298 A589830:A589834 IW589830:IW589834 SS589830:SS589834 ACO589830:ACO589834 AMK589830:AMK589834 AWG589830:AWG589834 BGC589830:BGC589834 BPY589830:BPY589834 BZU589830:BZU589834 CJQ589830:CJQ589834 CTM589830:CTM589834 DDI589830:DDI589834 DNE589830:DNE589834 DXA589830:DXA589834 EGW589830:EGW589834 EQS589830:EQS589834 FAO589830:FAO589834 FKK589830:FKK589834 FUG589830:FUG589834 GEC589830:GEC589834 GNY589830:GNY589834 GXU589830:GXU589834 HHQ589830:HHQ589834 HRM589830:HRM589834 IBI589830:IBI589834 ILE589830:ILE589834 IVA589830:IVA589834 JEW589830:JEW589834 JOS589830:JOS589834 JYO589830:JYO589834 KIK589830:KIK589834 KSG589830:KSG589834 LCC589830:LCC589834 LLY589830:LLY589834 LVU589830:LVU589834 MFQ589830:MFQ589834 MPM589830:MPM589834 MZI589830:MZI589834 NJE589830:NJE589834 NTA589830:NTA589834 OCW589830:OCW589834 OMS589830:OMS589834 OWO589830:OWO589834 PGK589830:PGK589834 PQG589830:PQG589834 QAC589830:QAC589834 QJY589830:QJY589834 QTU589830:QTU589834 RDQ589830:RDQ589834 RNM589830:RNM589834 RXI589830:RXI589834 SHE589830:SHE589834 SRA589830:SRA589834 TAW589830:TAW589834 TKS589830:TKS589834 TUO589830:TUO589834 UEK589830:UEK589834 UOG589830:UOG589834 UYC589830:UYC589834 VHY589830:VHY589834 VRU589830:VRU589834 WBQ589830:WBQ589834 WLM589830:WLM589834 WVI589830:WVI589834 A655366:A655370 IW655366:IW655370 SS655366:SS655370 ACO655366:ACO655370 AMK655366:AMK655370 AWG655366:AWG655370 BGC655366:BGC655370 BPY655366:BPY655370 BZU655366:BZU655370 CJQ655366:CJQ655370 CTM655366:CTM655370 DDI655366:DDI655370 DNE655366:DNE655370 DXA655366:DXA655370 EGW655366:EGW655370 EQS655366:EQS655370 FAO655366:FAO655370 FKK655366:FKK655370 FUG655366:FUG655370 GEC655366:GEC655370 GNY655366:GNY655370 GXU655366:GXU655370 HHQ655366:HHQ655370 HRM655366:HRM655370 IBI655366:IBI655370 ILE655366:ILE655370 IVA655366:IVA655370 JEW655366:JEW655370 JOS655366:JOS655370 JYO655366:JYO655370 KIK655366:KIK655370 KSG655366:KSG655370 LCC655366:LCC655370 LLY655366:LLY655370 LVU655366:LVU655370 MFQ655366:MFQ655370 MPM655366:MPM655370 MZI655366:MZI655370 NJE655366:NJE655370 NTA655366:NTA655370 OCW655366:OCW655370 OMS655366:OMS655370 OWO655366:OWO655370 PGK655366:PGK655370 PQG655366:PQG655370 QAC655366:QAC655370 QJY655366:QJY655370 QTU655366:QTU655370 RDQ655366:RDQ655370 RNM655366:RNM655370 RXI655366:RXI655370 SHE655366:SHE655370 SRA655366:SRA655370 TAW655366:TAW655370 TKS655366:TKS655370 TUO655366:TUO655370 UEK655366:UEK655370 UOG655366:UOG655370 UYC655366:UYC655370 VHY655366:VHY655370 VRU655366:VRU655370 WBQ655366:WBQ655370 WLM655366:WLM655370 WVI655366:WVI655370 A720902:A720906 IW720902:IW720906 SS720902:SS720906 ACO720902:ACO720906 AMK720902:AMK720906 AWG720902:AWG720906 BGC720902:BGC720906 BPY720902:BPY720906 BZU720902:BZU720906 CJQ720902:CJQ720906 CTM720902:CTM720906 DDI720902:DDI720906 DNE720902:DNE720906 DXA720902:DXA720906 EGW720902:EGW720906 EQS720902:EQS720906 FAO720902:FAO720906 FKK720902:FKK720906 FUG720902:FUG720906 GEC720902:GEC720906 GNY720902:GNY720906 GXU720902:GXU720906 HHQ720902:HHQ720906 HRM720902:HRM720906 IBI720902:IBI720906 ILE720902:ILE720906 IVA720902:IVA720906 JEW720902:JEW720906 JOS720902:JOS720906 JYO720902:JYO720906 KIK720902:KIK720906 KSG720902:KSG720906 LCC720902:LCC720906 LLY720902:LLY720906 LVU720902:LVU720906 MFQ720902:MFQ720906 MPM720902:MPM720906 MZI720902:MZI720906 NJE720902:NJE720906 NTA720902:NTA720906 OCW720902:OCW720906 OMS720902:OMS720906 OWO720902:OWO720906 PGK720902:PGK720906 PQG720902:PQG720906 QAC720902:QAC720906 QJY720902:QJY720906 QTU720902:QTU720906 RDQ720902:RDQ720906 RNM720902:RNM720906 RXI720902:RXI720906 SHE720902:SHE720906 SRA720902:SRA720906 TAW720902:TAW720906 TKS720902:TKS720906 TUO720902:TUO720906 UEK720902:UEK720906 UOG720902:UOG720906 UYC720902:UYC720906 VHY720902:VHY720906 VRU720902:VRU720906 WBQ720902:WBQ720906 WLM720902:WLM720906 WVI720902:WVI720906 A786438:A786442 IW786438:IW786442 SS786438:SS786442 ACO786438:ACO786442 AMK786438:AMK786442 AWG786438:AWG786442 BGC786438:BGC786442 BPY786438:BPY786442 BZU786438:BZU786442 CJQ786438:CJQ786442 CTM786438:CTM786442 DDI786438:DDI786442 DNE786438:DNE786442 DXA786438:DXA786442 EGW786438:EGW786442 EQS786438:EQS786442 FAO786438:FAO786442 FKK786438:FKK786442 FUG786438:FUG786442 GEC786438:GEC786442 GNY786438:GNY786442 GXU786438:GXU786442 HHQ786438:HHQ786442 HRM786438:HRM786442 IBI786438:IBI786442 ILE786438:ILE786442 IVA786438:IVA786442 JEW786438:JEW786442 JOS786438:JOS786442 JYO786438:JYO786442 KIK786438:KIK786442 KSG786438:KSG786442 LCC786438:LCC786442 LLY786438:LLY786442 LVU786438:LVU786442 MFQ786438:MFQ786442 MPM786438:MPM786442 MZI786438:MZI786442 NJE786438:NJE786442 NTA786438:NTA786442 OCW786438:OCW786442 OMS786438:OMS786442 OWO786438:OWO786442 PGK786438:PGK786442 PQG786438:PQG786442 QAC786438:QAC786442 QJY786438:QJY786442 QTU786438:QTU786442 RDQ786438:RDQ786442 RNM786438:RNM786442 RXI786438:RXI786442 SHE786438:SHE786442 SRA786438:SRA786442 TAW786438:TAW786442 TKS786438:TKS786442 TUO786438:TUO786442 UEK786438:UEK786442 UOG786438:UOG786442 UYC786438:UYC786442 VHY786438:VHY786442 VRU786438:VRU786442 WBQ786438:WBQ786442 WLM786438:WLM786442 WVI786438:WVI786442 A851974:A851978 IW851974:IW851978 SS851974:SS851978 ACO851974:ACO851978 AMK851974:AMK851978 AWG851974:AWG851978 BGC851974:BGC851978 BPY851974:BPY851978 BZU851974:BZU851978 CJQ851974:CJQ851978 CTM851974:CTM851978 DDI851974:DDI851978 DNE851974:DNE851978 DXA851974:DXA851978 EGW851974:EGW851978 EQS851974:EQS851978 FAO851974:FAO851978 FKK851974:FKK851978 FUG851974:FUG851978 GEC851974:GEC851978 GNY851974:GNY851978 GXU851974:GXU851978 HHQ851974:HHQ851978 HRM851974:HRM851978 IBI851974:IBI851978 ILE851974:ILE851978 IVA851974:IVA851978 JEW851974:JEW851978 JOS851974:JOS851978 JYO851974:JYO851978 KIK851974:KIK851978 KSG851974:KSG851978 LCC851974:LCC851978 LLY851974:LLY851978 LVU851974:LVU851978 MFQ851974:MFQ851978 MPM851974:MPM851978 MZI851974:MZI851978 NJE851974:NJE851978 NTA851974:NTA851978 OCW851974:OCW851978 OMS851974:OMS851978 OWO851974:OWO851978 PGK851974:PGK851978 PQG851974:PQG851978 QAC851974:QAC851978 QJY851974:QJY851978 QTU851974:QTU851978 RDQ851974:RDQ851978 RNM851974:RNM851978 RXI851974:RXI851978 SHE851974:SHE851978 SRA851974:SRA851978 TAW851974:TAW851978 TKS851974:TKS851978 TUO851974:TUO851978 UEK851974:UEK851978 UOG851974:UOG851978 UYC851974:UYC851978 VHY851974:VHY851978 VRU851974:VRU851978 WBQ851974:WBQ851978 WLM851974:WLM851978 WVI851974:WVI851978 A917510:A917514 IW917510:IW917514 SS917510:SS917514 ACO917510:ACO917514 AMK917510:AMK917514 AWG917510:AWG917514 BGC917510:BGC917514 BPY917510:BPY917514 BZU917510:BZU917514 CJQ917510:CJQ917514 CTM917510:CTM917514 DDI917510:DDI917514 DNE917510:DNE917514 DXA917510:DXA917514 EGW917510:EGW917514 EQS917510:EQS917514 FAO917510:FAO917514 FKK917510:FKK917514 FUG917510:FUG917514 GEC917510:GEC917514 GNY917510:GNY917514 GXU917510:GXU917514 HHQ917510:HHQ917514 HRM917510:HRM917514 IBI917510:IBI917514 ILE917510:ILE917514 IVA917510:IVA917514 JEW917510:JEW917514 JOS917510:JOS917514 JYO917510:JYO917514 KIK917510:KIK917514 KSG917510:KSG917514 LCC917510:LCC917514 LLY917510:LLY917514 LVU917510:LVU917514 MFQ917510:MFQ917514 MPM917510:MPM917514 MZI917510:MZI917514 NJE917510:NJE917514 NTA917510:NTA917514 OCW917510:OCW917514 OMS917510:OMS917514 OWO917510:OWO917514 PGK917510:PGK917514 PQG917510:PQG917514 QAC917510:QAC917514 QJY917510:QJY917514 QTU917510:QTU917514 RDQ917510:RDQ917514 RNM917510:RNM917514 RXI917510:RXI917514 SHE917510:SHE917514 SRA917510:SRA917514 TAW917510:TAW917514 TKS917510:TKS917514 TUO917510:TUO917514 UEK917510:UEK917514 UOG917510:UOG917514 UYC917510:UYC917514 VHY917510:VHY917514 VRU917510:VRU917514 WBQ917510:WBQ917514 WLM917510:WLM917514 WVI917510:WVI917514 A983046:A983050 IW983046:IW983050 SS983046:SS983050 ACO983046:ACO983050 AMK983046:AMK983050 AWG983046:AWG983050 BGC983046:BGC983050 BPY983046:BPY983050 BZU983046:BZU983050 CJQ983046:CJQ983050 CTM983046:CTM983050 DDI983046:DDI983050 DNE983046:DNE983050 DXA983046:DXA983050 EGW983046:EGW983050 EQS983046:EQS983050 FAO983046:FAO983050 FKK983046:FKK983050 FUG983046:FUG983050 GEC983046:GEC983050 GNY983046:GNY983050 GXU983046:GXU983050 HHQ983046:HHQ983050 HRM983046:HRM983050 IBI983046:IBI983050 ILE983046:ILE983050 IVA983046:IVA983050 JEW983046:JEW983050 JOS983046:JOS983050 JYO983046:JYO983050 KIK983046:KIK983050 KSG983046:KSG983050 LCC983046:LCC983050 LLY983046:LLY983050 LVU983046:LVU983050 MFQ983046:MFQ983050 MPM983046:MPM983050 MZI983046:MZI983050 NJE983046:NJE983050 NTA983046:NTA983050 OCW983046:OCW983050 OMS983046:OMS983050 OWO983046:OWO983050 PGK983046:PGK983050 PQG983046:PQG983050 QAC983046:QAC983050 QJY983046:QJY983050 QTU983046:QTU983050 RDQ983046:RDQ983050 RNM983046:RNM983050 RXI983046:RXI983050 SHE983046:SHE983050 SRA983046:SRA983050 TAW983046:TAW983050 TKS983046:TKS983050 TUO983046:TUO983050 UEK983046:UEK983050 UOG983046:UOG983050 UYC983046:UYC983050 VHY983046:VHY983050 VRU983046:VRU983050 WBQ983046:WBQ983050 WLM983046:WLM983050" xr:uid="{19D153E1-516E-40E9-A627-DC1D89E43FDD}">
      <formula1>#REF!</formula1>
    </dataValidation>
  </dataValidations>
  <hyperlinks>
    <hyperlink ref="A15" location="Seguimiento!A1" display="VOLVER AL CUADRO" xr:uid="{73642A15-9DC7-4E78-9D6E-112452F1FF19}"/>
  </hyperlink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Proy Inv SIGI - Informática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dc:creator>
  <cp:lastModifiedBy>Deisy Hernandez Sotto - GIT Control Interno</cp:lastModifiedBy>
  <dcterms:created xsi:type="dcterms:W3CDTF">2019-06-17T15:55:21Z</dcterms:created>
  <dcterms:modified xsi:type="dcterms:W3CDTF">2020-09-15T11:50:20Z</dcterms:modified>
</cp:coreProperties>
</file>