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ocuments\SEGURIDAD\EDIFICIO ELEMENTO PH\SISTEMA DE SST 2019\SG SST ED. ELEMENTO P.H\6. IDENTIFICACION DE PELIGRO\"/>
    </mc:Choice>
  </mc:AlternateContent>
  <bookViews>
    <workbookView xWindow="0" yWindow="465" windowWidth="28800" windowHeight="17535" activeTab="3"/>
  </bookViews>
  <sheets>
    <sheet name="ADMINISTRACIÓN" sheetId="51" r:id="rId1"/>
    <sheet name="SERVICIOS GENERALES" sheetId="44" r:id="rId2"/>
    <sheet name="MANTENIMIENTO" sheetId="43" r:id="rId3"/>
    <sheet name="SEGURIDAD FISICA" sheetId="45" r:id="rId4"/>
    <sheet name="USUARIOS VISIT CONTRA NO MISION" sheetId="54" r:id="rId5"/>
    <sheet name="Instructivo" sheetId="47" r:id="rId6"/>
    <sheet name="Clasificación de peligros" sheetId="48" r:id="rId7"/>
    <sheet name="tablas de valoracion" sheetId="49" r:id="rId8"/>
  </sheets>
  <definedNames>
    <definedName name="_xlnm._FilterDatabase" localSheetId="0" hidden="1">ADMINISTRACIÓN!$A$52:$AI$112</definedName>
    <definedName name="_xlnm._FilterDatabase" localSheetId="2" hidden="1">MANTENIMIENTO!$A$52:$AI$69</definedName>
    <definedName name="_xlnm._FilterDatabase" localSheetId="3" hidden="1">'SEGURIDAD FISICA'!$A$52:$AI$84</definedName>
    <definedName name="_xlnm._FilterDatabase" localSheetId="1" hidden="1">'SERVICIOS GENERALES'!$A$52:$AI$79</definedName>
    <definedName name="_xlnm.Print_Area" localSheetId="6">'Clasificación de peligros'!$A$1:$G$48</definedName>
    <definedName name="_xlnm.Print_Area" localSheetId="5">Instructivo!$A$1:$E$52</definedName>
    <definedName name="_xlnm.Print_Area" localSheetId="7">'tablas de valoracion'!$A$1:$H$68</definedName>
  </definedNames>
  <calcPr calcId="162913"/>
</workbook>
</file>

<file path=xl/calcChain.xml><?xml version="1.0" encoding="utf-8"?>
<calcChain xmlns="http://schemas.openxmlformats.org/spreadsheetml/2006/main">
  <c r="N112" i="51" l="1"/>
  <c r="Q112" i="51"/>
  <c r="R112" i="51"/>
  <c r="S112" i="51"/>
  <c r="O112" i="51"/>
  <c r="N111" i="51"/>
  <c r="Q111" i="51"/>
  <c r="R111" i="51"/>
  <c r="S111" i="51"/>
  <c r="O111" i="51"/>
  <c r="N110" i="51"/>
  <c r="Q110" i="51"/>
  <c r="R110" i="51"/>
  <c r="S110" i="51"/>
  <c r="O110" i="51"/>
  <c r="N109" i="51"/>
  <c r="Q109" i="51"/>
  <c r="R109" i="51"/>
  <c r="S109" i="51"/>
  <c r="O109" i="51"/>
  <c r="AF108" i="51"/>
  <c r="AE82" i="44"/>
  <c r="AE72" i="43"/>
  <c r="AE89" i="45"/>
  <c r="AD59" i="54"/>
  <c r="N70" i="45"/>
  <c r="Q70" i="45"/>
  <c r="R70" i="45"/>
  <c r="S70" i="45"/>
  <c r="N69" i="45"/>
  <c r="Q69" i="45"/>
  <c r="R69" i="45"/>
  <c r="S69" i="45"/>
  <c r="N55" i="45"/>
  <c r="Q55" i="45"/>
  <c r="R55" i="45"/>
  <c r="S55" i="45"/>
  <c r="N56" i="44"/>
  <c r="O56" i="44"/>
  <c r="N55" i="44"/>
  <c r="Q55" i="44"/>
  <c r="R55" i="44"/>
  <c r="S55" i="44"/>
  <c r="N74" i="51"/>
  <c r="O74" i="51"/>
  <c r="N56" i="51"/>
  <c r="Q56" i="51"/>
  <c r="R56" i="51"/>
  <c r="S56" i="51"/>
  <c r="N53" i="54"/>
  <c r="O53" i="54"/>
  <c r="N54" i="54"/>
  <c r="Q54" i="54"/>
  <c r="R54" i="54"/>
  <c r="S54" i="54"/>
  <c r="N55" i="54"/>
  <c r="Q55" i="54"/>
  <c r="R55" i="54"/>
  <c r="S55" i="54"/>
  <c r="O55" i="54"/>
  <c r="N56" i="54"/>
  <c r="O56" i="54"/>
  <c r="N53" i="51"/>
  <c r="O53" i="51"/>
  <c r="N54" i="51"/>
  <c r="O54" i="51"/>
  <c r="Q54" i="51"/>
  <c r="R54" i="51"/>
  <c r="S54" i="51"/>
  <c r="N55" i="51"/>
  <c r="Q55" i="51"/>
  <c r="R55" i="51"/>
  <c r="S55" i="51"/>
  <c r="N57" i="51"/>
  <c r="O57" i="51"/>
  <c r="N58" i="51"/>
  <c r="O58" i="51"/>
  <c r="N59" i="51"/>
  <c r="O59" i="51"/>
  <c r="N60" i="51"/>
  <c r="Q60" i="51"/>
  <c r="R60" i="51"/>
  <c r="S60" i="51"/>
  <c r="N61" i="51"/>
  <c r="Q61" i="51"/>
  <c r="R61" i="51"/>
  <c r="S61" i="51"/>
  <c r="N62" i="51"/>
  <c r="O62" i="51"/>
  <c r="Q62" i="51"/>
  <c r="R62" i="51"/>
  <c r="S62" i="51"/>
  <c r="N63" i="51"/>
  <c r="Q63" i="51"/>
  <c r="R63" i="51"/>
  <c r="S63" i="51"/>
  <c r="O63" i="51"/>
  <c r="N64" i="51"/>
  <c r="N65" i="51"/>
  <c r="O65" i="51"/>
  <c r="N66" i="51"/>
  <c r="O66" i="51"/>
  <c r="N67" i="51"/>
  <c r="Q67" i="51"/>
  <c r="R67" i="51"/>
  <c r="S67" i="51"/>
  <c r="O67" i="51"/>
  <c r="N68" i="51"/>
  <c r="N69" i="51"/>
  <c r="O69" i="51"/>
  <c r="N70" i="51"/>
  <c r="O70" i="51"/>
  <c r="N71" i="51"/>
  <c r="Q71" i="51"/>
  <c r="R71" i="51"/>
  <c r="S71" i="51"/>
  <c r="N72" i="51"/>
  <c r="N73" i="51"/>
  <c r="O73" i="51"/>
  <c r="Q73" i="51"/>
  <c r="R73" i="51"/>
  <c r="S73" i="51"/>
  <c r="N75" i="51"/>
  <c r="O75" i="51"/>
  <c r="N76" i="51"/>
  <c r="Q76" i="51"/>
  <c r="R76" i="51"/>
  <c r="S76" i="51"/>
  <c r="N77" i="51"/>
  <c r="N78" i="51"/>
  <c r="O78" i="51"/>
  <c r="Q78" i="51"/>
  <c r="R78" i="51"/>
  <c r="S78" i="51"/>
  <c r="N79" i="51"/>
  <c r="Q79" i="51"/>
  <c r="R79" i="51"/>
  <c r="S79" i="51"/>
  <c r="N80" i="51"/>
  <c r="N81" i="51"/>
  <c r="O81" i="51"/>
  <c r="N82" i="51"/>
  <c r="O82" i="51"/>
  <c r="Q82" i="51"/>
  <c r="R82" i="51"/>
  <c r="S82" i="51"/>
  <c r="N83" i="51"/>
  <c r="Q83" i="51"/>
  <c r="R83" i="51"/>
  <c r="S83" i="51"/>
  <c r="N84" i="51"/>
  <c r="N85" i="51"/>
  <c r="O85" i="51"/>
  <c r="N86" i="51"/>
  <c r="O86" i="51"/>
  <c r="Q86" i="51"/>
  <c r="R86" i="51"/>
  <c r="S86" i="51"/>
  <c r="N87" i="51"/>
  <c r="Q87" i="51"/>
  <c r="R87" i="51"/>
  <c r="S87" i="51"/>
  <c r="O87" i="51"/>
  <c r="N88" i="51"/>
  <c r="N89" i="51"/>
  <c r="O89" i="51"/>
  <c r="N90" i="51"/>
  <c r="O90" i="51"/>
  <c r="Q90" i="51"/>
  <c r="R90" i="51"/>
  <c r="S90" i="51"/>
  <c r="N91" i="51"/>
  <c r="Q91" i="51"/>
  <c r="R91" i="51"/>
  <c r="S91" i="51"/>
  <c r="N92" i="51"/>
  <c r="N93" i="51"/>
  <c r="O93" i="51"/>
  <c r="N94" i="51"/>
  <c r="O94" i="51"/>
  <c r="N95" i="51"/>
  <c r="Q95" i="51"/>
  <c r="R95" i="51"/>
  <c r="S95" i="51"/>
  <c r="N96" i="51"/>
  <c r="N97" i="51"/>
  <c r="O97" i="51"/>
  <c r="N98" i="51"/>
  <c r="O98" i="51"/>
  <c r="Q98" i="51"/>
  <c r="R98" i="51"/>
  <c r="S98" i="51"/>
  <c r="N99" i="51"/>
  <c r="Q99" i="51"/>
  <c r="R99" i="51"/>
  <c r="S99" i="51"/>
  <c r="O99" i="51"/>
  <c r="N100" i="51"/>
  <c r="N101" i="51"/>
  <c r="O101" i="51"/>
  <c r="N102" i="51"/>
  <c r="O102" i="51"/>
  <c r="N103" i="51"/>
  <c r="Q103" i="51"/>
  <c r="R103" i="51"/>
  <c r="S103" i="51"/>
  <c r="O103" i="51"/>
  <c r="N104" i="51"/>
  <c r="N105" i="51"/>
  <c r="O105" i="51"/>
  <c r="Q105" i="51"/>
  <c r="R105" i="51"/>
  <c r="S105" i="51"/>
  <c r="N106" i="51"/>
  <c r="O106" i="51"/>
  <c r="Q97" i="51"/>
  <c r="R97" i="51"/>
  <c r="S97" i="51"/>
  <c r="O83" i="51"/>
  <c r="Q75" i="51"/>
  <c r="R75" i="51"/>
  <c r="S75" i="51"/>
  <c r="O61" i="51"/>
  <c r="Q70" i="51"/>
  <c r="R70" i="51"/>
  <c r="S70" i="51"/>
  <c r="O56" i="51"/>
  <c r="Q81" i="51"/>
  <c r="R81" i="51"/>
  <c r="S81" i="51"/>
  <c r="Q89" i="51"/>
  <c r="R89" i="51"/>
  <c r="S89" i="51"/>
  <c r="Q58" i="51"/>
  <c r="R58" i="51"/>
  <c r="S58" i="51"/>
  <c r="Q106" i="51"/>
  <c r="R106" i="51"/>
  <c r="S106" i="51"/>
  <c r="Q102" i="51"/>
  <c r="R102" i="51"/>
  <c r="S102" i="51"/>
  <c r="Q93" i="51"/>
  <c r="R93" i="51"/>
  <c r="S93" i="51"/>
  <c r="O71" i="51"/>
  <c r="Q74" i="51"/>
  <c r="R74" i="51"/>
  <c r="S74" i="51"/>
  <c r="O55" i="44"/>
  <c r="O54" i="54"/>
  <c r="Q56" i="44"/>
  <c r="R56" i="44"/>
  <c r="S56" i="44"/>
  <c r="O95" i="51"/>
  <c r="O79" i="51"/>
  <c r="O60" i="51"/>
  <c r="Q53" i="51"/>
  <c r="R53" i="51"/>
  <c r="S53" i="51"/>
  <c r="O55" i="45"/>
  <c r="Q101" i="51"/>
  <c r="R101" i="51"/>
  <c r="S101" i="51"/>
  <c r="Q94" i="51"/>
  <c r="R94" i="51"/>
  <c r="S94" i="51"/>
  <c r="O91" i="51"/>
  <c r="Q85" i="51"/>
  <c r="R85" i="51"/>
  <c r="S85" i="51"/>
  <c r="O76" i="51"/>
  <c r="Q69" i="51"/>
  <c r="R69" i="51"/>
  <c r="S69" i="51"/>
  <c r="Q65" i="51"/>
  <c r="R65" i="51"/>
  <c r="S65" i="51"/>
  <c r="Q59" i="51"/>
  <c r="R59" i="51"/>
  <c r="S59" i="51"/>
  <c r="O55" i="51"/>
  <c r="Q53" i="54"/>
  <c r="R53" i="54"/>
  <c r="S53" i="54"/>
  <c r="O69" i="45"/>
  <c r="O70" i="45"/>
  <c r="Q66" i="51"/>
  <c r="R66" i="51"/>
  <c r="S66" i="51"/>
  <c r="Q56" i="54"/>
  <c r="R56" i="54"/>
  <c r="S56" i="54"/>
  <c r="O104" i="51"/>
  <c r="Q104" i="51"/>
  <c r="R104" i="51"/>
  <c r="S104" i="51"/>
  <c r="O88" i="51"/>
  <c r="Q88" i="51"/>
  <c r="R88" i="51"/>
  <c r="S88" i="51"/>
  <c r="O72" i="51"/>
  <c r="Q72" i="51"/>
  <c r="R72" i="51"/>
  <c r="S72" i="51"/>
  <c r="O92" i="51"/>
  <c r="Q92" i="51"/>
  <c r="R92" i="51"/>
  <c r="S92" i="51"/>
  <c r="O77" i="51"/>
  <c r="Q77" i="51"/>
  <c r="R77" i="51"/>
  <c r="S77" i="51"/>
  <c r="O96" i="51"/>
  <c r="Q96" i="51"/>
  <c r="R96" i="51"/>
  <c r="S96" i="51"/>
  <c r="O80" i="51"/>
  <c r="Q80" i="51"/>
  <c r="R80" i="51"/>
  <c r="S80" i="51"/>
  <c r="O64" i="51"/>
  <c r="Q64" i="51"/>
  <c r="R64" i="51"/>
  <c r="S64" i="51"/>
  <c r="O100" i="51"/>
  <c r="Q100" i="51"/>
  <c r="R100" i="51"/>
  <c r="S100" i="51"/>
  <c r="O84" i="51"/>
  <c r="Q84" i="51"/>
  <c r="R84" i="51"/>
  <c r="S84" i="51"/>
  <c r="O68" i="51"/>
  <c r="Q68" i="51"/>
  <c r="R68" i="51"/>
  <c r="S68" i="51"/>
  <c r="Q57" i="51"/>
  <c r="R57" i="51"/>
  <c r="S57" i="51"/>
  <c r="N65" i="45"/>
  <c r="O65" i="45"/>
  <c r="N62" i="45"/>
  <c r="O62" i="45"/>
  <c r="N58" i="43"/>
  <c r="Q58" i="43"/>
  <c r="R58" i="43"/>
  <c r="S58" i="43"/>
  <c r="N67" i="45"/>
  <c r="O67" i="45"/>
  <c r="N63" i="45"/>
  <c r="O63" i="45"/>
  <c r="N60" i="45"/>
  <c r="O60" i="45"/>
  <c r="N59" i="45"/>
  <c r="O59" i="45"/>
  <c r="N66" i="45"/>
  <c r="O66" i="45"/>
  <c r="N61" i="45"/>
  <c r="O61" i="45"/>
  <c r="N64" i="45"/>
  <c r="O64" i="45"/>
  <c r="N58" i="45"/>
  <c r="O58" i="45"/>
  <c r="N56" i="45"/>
  <c r="O56" i="45"/>
  <c r="N57" i="45"/>
  <c r="Q57" i="45"/>
  <c r="R57" i="45"/>
  <c r="S57" i="45"/>
  <c r="N53" i="45"/>
  <c r="Q53" i="45"/>
  <c r="Q65" i="45"/>
  <c r="R65" i="45"/>
  <c r="S65" i="45"/>
  <c r="Q61" i="45"/>
  <c r="R61" i="45"/>
  <c r="S61" i="45"/>
  <c r="N54" i="45"/>
  <c r="G58" i="49"/>
  <c r="O58" i="43"/>
  <c r="Q54" i="45"/>
  <c r="R54" i="45"/>
  <c r="S54" i="45"/>
  <c r="O54" i="45"/>
  <c r="Q62" i="45"/>
  <c r="R62" i="45"/>
  <c r="S62" i="45"/>
  <c r="Q67" i="45"/>
  <c r="R67" i="45"/>
  <c r="S67" i="45"/>
  <c r="Q63" i="45"/>
  <c r="R63" i="45"/>
  <c r="S63" i="45"/>
  <c r="Q60" i="45"/>
  <c r="R60" i="45"/>
  <c r="S60" i="45"/>
  <c r="Q64" i="45"/>
  <c r="R64" i="45"/>
  <c r="S64" i="45"/>
  <c r="Q58" i="45"/>
  <c r="R58" i="45"/>
  <c r="S58" i="45"/>
  <c r="O57" i="45"/>
  <c r="O53" i="45"/>
  <c r="Q56" i="45"/>
  <c r="R56" i="45"/>
  <c r="S56" i="45"/>
  <c r="Q66" i="45"/>
  <c r="R66" i="45"/>
  <c r="S66" i="45"/>
  <c r="R53" i="45"/>
  <c r="S53" i="45"/>
  <c r="Q59" i="45"/>
  <c r="R59" i="45"/>
  <c r="S59" i="45"/>
  <c r="N75" i="45"/>
  <c r="Q75" i="45"/>
  <c r="R75" i="45"/>
  <c r="S75" i="45"/>
  <c r="N84" i="45"/>
  <c r="O84" i="45"/>
  <c r="N83" i="45"/>
  <c r="Q83" i="45"/>
  <c r="R83" i="45"/>
  <c r="S83" i="45"/>
  <c r="N82" i="45"/>
  <c r="Q82" i="45"/>
  <c r="R82" i="45"/>
  <c r="S82" i="45"/>
  <c r="N81" i="45"/>
  <c r="Q81" i="45"/>
  <c r="R81" i="45"/>
  <c r="S81" i="45"/>
  <c r="N80" i="45"/>
  <c r="Q80" i="45"/>
  <c r="R80" i="45"/>
  <c r="S80" i="45"/>
  <c r="N79" i="45"/>
  <c r="Q79" i="45"/>
  <c r="R79" i="45"/>
  <c r="S79" i="45"/>
  <c r="N78" i="45"/>
  <c r="Q78" i="45"/>
  <c r="R78" i="45"/>
  <c r="S78" i="45"/>
  <c r="N77" i="45"/>
  <c r="Q77" i="45"/>
  <c r="R77" i="45"/>
  <c r="S77" i="45"/>
  <c r="N76" i="45"/>
  <c r="Q76" i="45"/>
  <c r="R76" i="45"/>
  <c r="S76" i="45"/>
  <c r="N74" i="45"/>
  <c r="Q74" i="45"/>
  <c r="R74" i="45"/>
  <c r="S74" i="45"/>
  <c r="N73" i="45"/>
  <c r="Q73" i="45"/>
  <c r="R73" i="45"/>
  <c r="S73" i="45"/>
  <c r="N72" i="45"/>
  <c r="Q72" i="45"/>
  <c r="R72" i="45"/>
  <c r="S72" i="45"/>
  <c r="N71" i="45"/>
  <c r="Q71" i="45"/>
  <c r="R71" i="45"/>
  <c r="S71" i="45"/>
  <c r="N68" i="45"/>
  <c r="O68" i="45"/>
  <c r="Q68" i="45"/>
  <c r="R68" i="45"/>
  <c r="S68" i="45"/>
  <c r="Q84" i="45"/>
  <c r="R84" i="45"/>
  <c r="S84" i="45"/>
  <c r="O83" i="45"/>
  <c r="O77" i="45"/>
  <c r="O75" i="45"/>
  <c r="O76" i="45"/>
  <c r="O72" i="45"/>
  <c r="O73" i="45"/>
  <c r="O79" i="45"/>
  <c r="O80" i="45"/>
  <c r="O74" i="45"/>
  <c r="O81" i="45"/>
  <c r="O71" i="45"/>
  <c r="O78" i="45"/>
  <c r="O82" i="45"/>
  <c r="N79" i="44"/>
  <c r="Q79" i="44"/>
  <c r="R79" i="44"/>
  <c r="S79" i="44"/>
  <c r="N78" i="44"/>
  <c r="O78" i="44"/>
  <c r="N77" i="44"/>
  <c r="Q77" i="44"/>
  <c r="R77" i="44"/>
  <c r="S77" i="44"/>
  <c r="N76" i="44"/>
  <c r="Q76" i="44"/>
  <c r="R76" i="44"/>
  <c r="S76" i="44"/>
  <c r="N75" i="44"/>
  <c r="O75" i="44"/>
  <c r="N74" i="44"/>
  <c r="O74" i="44"/>
  <c r="N73" i="44"/>
  <c r="Q73" i="44"/>
  <c r="R73" i="44"/>
  <c r="S73" i="44"/>
  <c r="N72" i="44"/>
  <c r="O72" i="44"/>
  <c r="N71" i="44"/>
  <c r="Q71" i="44"/>
  <c r="R71" i="44"/>
  <c r="S71" i="44"/>
  <c r="N70" i="44"/>
  <c r="Q70" i="44"/>
  <c r="R70" i="44"/>
  <c r="S70" i="44"/>
  <c r="N69" i="44"/>
  <c r="Q69" i="44"/>
  <c r="R69" i="44"/>
  <c r="S69" i="44"/>
  <c r="N54" i="44"/>
  <c r="O54" i="44"/>
  <c r="N68" i="44"/>
  <c r="O68" i="44"/>
  <c r="N67" i="44"/>
  <c r="Q67" i="44"/>
  <c r="R67" i="44"/>
  <c r="S67" i="44"/>
  <c r="N66" i="44"/>
  <c r="Q66" i="44"/>
  <c r="R66" i="44"/>
  <c r="S66" i="44"/>
  <c r="N65" i="44"/>
  <c r="O65" i="44"/>
  <c r="N64" i="44"/>
  <c r="Q64" i="44"/>
  <c r="R64" i="44"/>
  <c r="S64" i="44"/>
  <c r="N63" i="44"/>
  <c r="Q63" i="44"/>
  <c r="R63" i="44"/>
  <c r="S63" i="44"/>
  <c r="N62" i="44"/>
  <c r="Q62" i="44"/>
  <c r="R62" i="44"/>
  <c r="S62" i="44"/>
  <c r="N61" i="44"/>
  <c r="O61" i="44"/>
  <c r="N60" i="44"/>
  <c r="O60" i="44"/>
  <c r="N59" i="44"/>
  <c r="Q59" i="44"/>
  <c r="R59" i="44"/>
  <c r="S59" i="44"/>
  <c r="N58" i="44"/>
  <c r="O58" i="44"/>
  <c r="N57" i="44"/>
  <c r="Q57" i="44"/>
  <c r="R57" i="44"/>
  <c r="S57" i="44"/>
  <c r="N53" i="44"/>
  <c r="O53" i="44"/>
  <c r="N69" i="43"/>
  <c r="Q69" i="43"/>
  <c r="R69" i="43"/>
  <c r="S69" i="43"/>
  <c r="N68" i="43"/>
  <c r="O68" i="43"/>
  <c r="N67" i="43"/>
  <c r="O67" i="43"/>
  <c r="N66" i="43"/>
  <c r="Q66" i="43"/>
  <c r="R66" i="43"/>
  <c r="S66" i="43"/>
  <c r="N65" i="43"/>
  <c r="Q65" i="43"/>
  <c r="R65" i="43"/>
  <c r="S65" i="43"/>
  <c r="N64" i="43"/>
  <c r="Q64" i="43"/>
  <c r="R64" i="43"/>
  <c r="S64" i="43"/>
  <c r="N63" i="43"/>
  <c r="O63" i="43"/>
  <c r="N62" i="43"/>
  <c r="Q62" i="43"/>
  <c r="R62" i="43"/>
  <c r="S62" i="43"/>
  <c r="N61" i="43"/>
  <c r="O61" i="43"/>
  <c r="N60" i="43"/>
  <c r="O60" i="43"/>
  <c r="N59" i="43"/>
  <c r="Q59" i="43"/>
  <c r="R59" i="43"/>
  <c r="S59" i="43"/>
  <c r="N57" i="43"/>
  <c r="Q57" i="43"/>
  <c r="R57" i="43"/>
  <c r="S57" i="43"/>
  <c r="N56" i="43"/>
  <c r="O56" i="43"/>
  <c r="N55" i="43"/>
  <c r="Q55" i="43"/>
  <c r="R55" i="43"/>
  <c r="S55" i="43"/>
  <c r="O55" i="43"/>
  <c r="N54" i="43"/>
  <c r="Q54" i="43"/>
  <c r="R54" i="43"/>
  <c r="S54" i="43"/>
  <c r="N53" i="43"/>
  <c r="O53" i="43"/>
  <c r="Q56" i="43"/>
  <c r="R56" i="43"/>
  <c r="S56" i="43"/>
  <c r="Q60" i="43"/>
  <c r="R60" i="43"/>
  <c r="S60" i="43"/>
  <c r="Q68" i="43"/>
  <c r="R68" i="43"/>
  <c r="S68" i="43"/>
  <c r="O64" i="43"/>
  <c r="Q67" i="43"/>
  <c r="R67" i="43"/>
  <c r="S67" i="43"/>
  <c r="Q63" i="43"/>
  <c r="R63" i="43"/>
  <c r="S63" i="43"/>
  <c r="O59" i="44"/>
  <c r="O66" i="44"/>
  <c r="Q54" i="44"/>
  <c r="R54" i="44"/>
  <c r="S54" i="44"/>
  <c r="Q75" i="44"/>
  <c r="R75" i="44"/>
  <c r="S75" i="44"/>
  <c r="Q78" i="44"/>
  <c r="R78" i="44"/>
  <c r="S78" i="44"/>
  <c r="O69" i="44"/>
  <c r="Q74" i="44"/>
  <c r="R74" i="44"/>
  <c r="S74" i="44"/>
  <c r="Q72" i="44"/>
  <c r="R72" i="44"/>
  <c r="S72" i="44"/>
  <c r="O79" i="44"/>
  <c r="O70" i="44"/>
  <c r="O73" i="44"/>
  <c r="O76" i="44"/>
  <c r="O71" i="44"/>
  <c r="O77" i="44"/>
  <c r="O64" i="44"/>
  <c r="O57" i="44"/>
  <c r="Q58" i="44"/>
  <c r="R58" i="44"/>
  <c r="S58" i="44"/>
  <c r="Q65" i="44"/>
  <c r="R65" i="44"/>
  <c r="S65" i="44"/>
  <c r="Q60" i="44"/>
  <c r="R60" i="44"/>
  <c r="S60" i="44"/>
  <c r="O62" i="44"/>
  <c r="Q68" i="44"/>
  <c r="R68" i="44"/>
  <c r="S68" i="44"/>
  <c r="Q61" i="44"/>
  <c r="R61" i="44"/>
  <c r="S61" i="44"/>
  <c r="Q53" i="44"/>
  <c r="R53" i="44"/>
  <c r="S53" i="44"/>
  <c r="O63" i="44"/>
  <c r="O67" i="44"/>
  <c r="O57" i="43"/>
  <c r="O65" i="43"/>
  <c r="O69" i="43"/>
  <c r="Q53" i="43"/>
  <c r="R53" i="43"/>
  <c r="S53" i="43"/>
  <c r="O54" i="43"/>
  <c r="O59" i="43"/>
  <c r="Q61" i="43"/>
  <c r="R61" i="43"/>
  <c r="S61" i="43"/>
  <c r="O62" i="43"/>
  <c r="O66" i="43"/>
</calcChain>
</file>

<file path=xl/comments1.xml><?xml version="1.0" encoding="utf-8"?>
<comments xmlns="http://schemas.openxmlformats.org/spreadsheetml/2006/main">
  <authors>
    <author>MLTORRESM</author>
    <author>LUZ EVERLYN TOVAR CUBILLOS</author>
  </authors>
  <commentList>
    <comment ref="C24" authorId="0" shapeId="0">
      <text>
        <r>
          <rPr>
            <b/>
            <sz val="8"/>
            <color indexed="81"/>
            <rFont val="Tahoma"/>
            <family val="2"/>
          </rPr>
          <t>MLTORRESM:</t>
        </r>
        <r>
          <rPr>
            <sz val="8"/>
            <color indexed="81"/>
            <rFont val="Tahoma"/>
            <family val="2"/>
          </rPr>
          <t xml:space="preserve">
Fuente:es el cambio o modificación de procesos, diseño o selección de 
equipos que me disminuyan el riesgo.</t>
        </r>
      </text>
    </comment>
    <comment ref="B37" authorId="1" shapeId="0">
      <text>
        <r>
          <rPr>
            <b/>
            <sz val="9"/>
            <color indexed="81"/>
            <rFont val="Tahoma"/>
            <family val="2"/>
          </rPr>
          <t>LUZ EVERLYN TOVAR CUBILLOS:</t>
        </r>
        <r>
          <rPr>
            <sz val="9"/>
            <color indexed="81"/>
            <rFont val="Tahoma"/>
            <family val="2"/>
          </rPr>
          <t xml:space="preserve">
NUMERO DE EXPUESTOS, PEOR CONSECUENCIA , INVERSION</t>
        </r>
      </text>
    </comment>
  </commentList>
</comments>
</file>

<file path=xl/sharedStrings.xml><?xml version="1.0" encoding="utf-8"?>
<sst xmlns="http://schemas.openxmlformats.org/spreadsheetml/2006/main" count="3098" uniqueCount="612">
  <si>
    <t>PELIGRO</t>
  </si>
  <si>
    <t>PROCESO</t>
  </si>
  <si>
    <t>ZONA/LUGAR</t>
  </si>
  <si>
    <t>ACTIVIDADES</t>
  </si>
  <si>
    <t>RUTINARIO (SI o No)</t>
  </si>
  <si>
    <t>DESCRIPCIÓN</t>
  </si>
  <si>
    <t>CLASIFICACIÓN</t>
  </si>
  <si>
    <t>EFECTOS POSIBLES</t>
  </si>
  <si>
    <t>ND</t>
  </si>
  <si>
    <t>NE</t>
  </si>
  <si>
    <t>NP = ND x NE</t>
  </si>
  <si>
    <t>INTERPRETACION DEL NP</t>
  </si>
  <si>
    <t>NC</t>
  </si>
  <si>
    <t>NR = NP x NC</t>
  </si>
  <si>
    <t>INTERPRETACIÓN DEL NR</t>
  </si>
  <si>
    <t>ACEPTABILIDAD DEL RIESGO</t>
  </si>
  <si>
    <t>No. EXPUESTOS</t>
  </si>
  <si>
    <t>PEOR CONSECUENCIA</t>
  </si>
  <si>
    <t>ELIMINACIÓN</t>
  </si>
  <si>
    <t>SUSTITUCIÓN</t>
  </si>
  <si>
    <t>CONTROLES DE INGENIERIA</t>
  </si>
  <si>
    <t>CONTROLES ADMINISTRATIVOS</t>
  </si>
  <si>
    <t>EQUIPOS O ELEMENTOS DE PROTECCIÓN PERSONAL</t>
  </si>
  <si>
    <t>MEDIDAS DE INTERVENCIÓN</t>
  </si>
  <si>
    <t>CRITERIOS PARA ESTABLECER CONTROLES</t>
  </si>
  <si>
    <t>EVALUACIÓN DEL RIESGO</t>
  </si>
  <si>
    <t>HORAS DE EXPOSICIÓN</t>
  </si>
  <si>
    <t>TAREAS</t>
  </si>
  <si>
    <t>MATRIZ DE IDENTIFICACIÓN DE PELIGROS, VALORACIÓN DE RIESGOS Y DETERMINACIÓN DE CONTROLES</t>
  </si>
  <si>
    <t xml:space="preserve">
</t>
  </si>
  <si>
    <t>REQUISITO LEGAL ESPECIFICO ASOCIADO</t>
  </si>
  <si>
    <t>SI</t>
  </si>
  <si>
    <t>NO</t>
  </si>
  <si>
    <t>Muerte</t>
  </si>
  <si>
    <t>Incapacidad temporal</t>
  </si>
  <si>
    <t>Politraumatismo, Muerte.</t>
  </si>
  <si>
    <t>Señalización de área y rutas de evacuación</t>
  </si>
  <si>
    <t>Dotación para brigadistas y equipos de emergencia</t>
  </si>
  <si>
    <t>Mantenimiento periódico de instalaciones</t>
  </si>
  <si>
    <t>FECHA DE ACTUALIZACIÓN</t>
  </si>
  <si>
    <t>RESPONSABLE</t>
  </si>
  <si>
    <t>Biológico - Virus</t>
  </si>
  <si>
    <t>Decreto 2676 de 2000, Resolución 1016 de 1989, Resolución 2400 de 1979</t>
  </si>
  <si>
    <t>Biológico - Bacterias</t>
  </si>
  <si>
    <t>Biológico - Hongos</t>
  </si>
  <si>
    <t>Biológico - Ricketsias</t>
  </si>
  <si>
    <t>Biológico - Parásitos</t>
  </si>
  <si>
    <t>Biológico - Picaduras</t>
  </si>
  <si>
    <t>Resolución 2400 de 1979, Ley 9 de 1979, Resolución 1016 de 1989, Resolución 2013 de 1986</t>
  </si>
  <si>
    <t>Biológico - Fluidos o excrementos</t>
  </si>
  <si>
    <t>Físico - Ruido</t>
  </si>
  <si>
    <t>Físico - Iluminación</t>
  </si>
  <si>
    <t>Resolución 9 de 1979, Resolución 2400 de 1979,Resolución 1016 de 1989 Reglamento técnico para exposición a iluminación y brillo</t>
  </si>
  <si>
    <t>Físico - Vibración</t>
  </si>
  <si>
    <t>Resolución 2400 de 1979, Resolución 1016 de 1989</t>
  </si>
  <si>
    <t>Físico - Temperaturas extremas</t>
  </si>
  <si>
    <t>Físico - Presión atmosférica</t>
  </si>
  <si>
    <t>Físico - Radiaciones ionizantes</t>
  </si>
  <si>
    <t>Resolución 2400 de 1979, Resolución 1016 de 1989, Resolución 09031 de 1990, Decreto 0758 de 1990, Resolución 0894 de 1971, Resolución 13382 de 1984, Decreto 241 de 1967</t>
  </si>
  <si>
    <t>Físico - Radiaciones no ionizantes</t>
  </si>
  <si>
    <t>Resolución 2400 de 1979, Resolución 1016 de 1989, Decreto 241 de 1967</t>
  </si>
  <si>
    <t>Químico - Polvos orgánicos/ inorgánicos</t>
  </si>
  <si>
    <t>Resolución 2488 de 2007, Resolución 1016 de 1989, Resolución 9913 de 1993, Decreto 1973 de 1995</t>
  </si>
  <si>
    <t>Químico - Fibras</t>
  </si>
  <si>
    <t>Químico - Líquidos</t>
  </si>
  <si>
    <t>Decreto 1973 de 1995, Decreto 4741 de 2005, Resolución 2400 de 1979, Resolución 9913 de 1993, Decreto 1973 de 1995, Decreto 1609 de 2002</t>
  </si>
  <si>
    <t>Químico - Gases y vapores</t>
  </si>
  <si>
    <t>Químico - Humos metálicos/ no metálicos</t>
  </si>
  <si>
    <t>Químico - Material particulado</t>
  </si>
  <si>
    <t>Psicosocial - Gestión organizacional</t>
  </si>
  <si>
    <t>Psicosocial - Características de la organización del trabajo</t>
  </si>
  <si>
    <t>Psicosocial - Características del grupo social de trabajo</t>
  </si>
  <si>
    <t>Psicosocial - Condiciones de la tarea</t>
  </si>
  <si>
    <t>Psicosocial - Interfase persona - tarea</t>
  </si>
  <si>
    <t>Psicosocial - Jornada de trabajo</t>
  </si>
  <si>
    <t>Biomecánicos - Postura</t>
  </si>
  <si>
    <t>Resolución 2488 de 2007, Resolución 1016 de 1989</t>
  </si>
  <si>
    <t>Biomecánicos - Esfuerzo</t>
  </si>
  <si>
    <t>Biomecánicos - Movimiento repetitivo</t>
  </si>
  <si>
    <t>Biomecánico - Manipulación de cargas</t>
  </si>
  <si>
    <t>Seguridad - Mecánico</t>
  </si>
  <si>
    <t>Seguridad - Eléctrico</t>
  </si>
  <si>
    <t>Resolución 180398 de 2004</t>
  </si>
  <si>
    <t>Seguridad - Locativo</t>
  </si>
  <si>
    <t>Seguridad - Tecnológico</t>
  </si>
  <si>
    <t>Seguridad - Accidentes de tránsito</t>
  </si>
  <si>
    <t>Seguridad - Públicos</t>
  </si>
  <si>
    <t>Seguridad - Trabajo en alturas</t>
  </si>
  <si>
    <t>Resolución 2400 de 1979, Ley 9 de 1979, Resolución 1016 de 1989, Resolución 2013 de 1986, Circular 70 de 2009, Resolución 1409 de 2012, Concepto 89341 De 2011</t>
  </si>
  <si>
    <t>Seguridad - Espacios confinados</t>
  </si>
  <si>
    <t>Fenómenos naturales - Sismo</t>
  </si>
  <si>
    <t>Fenómenos naturales - Terremotos</t>
  </si>
  <si>
    <t>Fenómenos naturales - Vendaval</t>
  </si>
  <si>
    <t>Capacitación en higiene postural y pausas activas</t>
  </si>
  <si>
    <t xml:space="preserve">Ley 40 de 1993, Ley  986 de 2005, </t>
  </si>
  <si>
    <t xml:space="preserve">Decreto 919 de 1989, </t>
  </si>
  <si>
    <t>Decreto 93 de 1998, Resolución 2400 de 1979, Decreto 919 de 1989, Ley 1523 de 2012</t>
  </si>
  <si>
    <t>Decreto 93 de 1998, Resolución 2400 de 1979, Decreto 919 de 1989, Ley 1523 de 2013</t>
  </si>
  <si>
    <t>Decreto 93 de 1998, Resolución 2400 de 1979, Decreto 919 de 1989, Ley 1523 de 2014</t>
  </si>
  <si>
    <t>Personal capacitado en situaciones de emergencias. Conformación y entrenamiento de la brigada. Plan de emergencias</t>
  </si>
  <si>
    <t>Decreto 2676 de 2000, Resolución 1016 de 1989, Resolución 2400 de 1979, Ley 9 del 79</t>
  </si>
  <si>
    <t>Resolución 2488 de 2007, Resolución 1016 de 1989, Resolución 2400 de 1979, Resolución 8321 de 1983, Resolución 1792 de 1990, NTC 4896 2014</t>
  </si>
  <si>
    <t>Resolución 2400 de Mayo 22 de 1979, Ley 9 de 1979, Resolución 1016 de 1989.</t>
  </si>
  <si>
    <t>NTC 4609 -99</t>
  </si>
  <si>
    <t xml:space="preserve">FUENTE </t>
  </si>
  <si>
    <t xml:space="preserve">MEDIO </t>
  </si>
  <si>
    <t xml:space="preserve">INDIVIDUO </t>
  </si>
  <si>
    <t>Alergias</t>
  </si>
  <si>
    <t>Uso de tapabocas</t>
  </si>
  <si>
    <t>Lesiones de tejidos blandos</t>
  </si>
  <si>
    <t>laseraciones, golpes</t>
  </si>
  <si>
    <t>Durante la ejecución de las actividades golpe con otros objetos</t>
  </si>
  <si>
    <t>Autocuidado</t>
  </si>
  <si>
    <t xml:space="preserve">Implementar programa de inspecciones y orden y aseo </t>
  </si>
  <si>
    <t>Riesgo de incendio o explosión dentro de las instalaciones</t>
  </si>
  <si>
    <t>Quemaduras, laseraciones</t>
  </si>
  <si>
    <t>Señalización de rutas de evacuación</t>
  </si>
  <si>
    <t>autocuidado</t>
  </si>
  <si>
    <t>implementar programa de mantenimiento locativo</t>
  </si>
  <si>
    <t>Mantenimiento periódico de instalaciones, señalización en escaleras</t>
  </si>
  <si>
    <t>Fracturas, golpes, Incapacidad temporal</t>
  </si>
  <si>
    <t>uso de elementos de protección personal</t>
  </si>
  <si>
    <t>quemaduras</t>
  </si>
  <si>
    <t xml:space="preserve">Decreto 93 de 1998, Resolución 2400 de 1979, Decreto 919 de 1989, Ley 1523 de 2012
</t>
  </si>
  <si>
    <t>Fauna - Mordeduras-Patadas-Cabezazos</t>
  </si>
  <si>
    <t>Resolución 2646 de Julio 17de 2008, Resolución 1016 de 1989, Ley 1616 de 2013, Resolución 652 de 2012, Resolución 1356 de 2012</t>
  </si>
  <si>
    <t>NA</t>
  </si>
  <si>
    <t>Ninguno</t>
  </si>
  <si>
    <t>Fenómenos naturales - inundaciones</t>
  </si>
  <si>
    <t>Manejo de documentación en medio físico, manejo de AZ</t>
  </si>
  <si>
    <t>Ejecución de actividades de aseo</t>
  </si>
  <si>
    <t>Alteraciones respiratorias</t>
  </si>
  <si>
    <t>Implementar programa de inspecciones, orden y aseo</t>
  </si>
  <si>
    <t>Edificio</t>
  </si>
  <si>
    <t>Fatiga visual</t>
  </si>
  <si>
    <t>Alteraciones visuales por exposición prolongada</t>
  </si>
  <si>
    <t>Implementar programa de mantenimiento periódico de equipos</t>
  </si>
  <si>
    <t>Exposición constante a iluminación artificial dentro de la oficina</t>
  </si>
  <si>
    <t>limpieza de luminarias</t>
  </si>
  <si>
    <t>Implementar mantenimiento periódico de luminarias y pausas activas</t>
  </si>
  <si>
    <t>laceraciones en la piel</t>
  </si>
  <si>
    <t>Mantenimiento de instalaciones eléctricas</t>
  </si>
  <si>
    <t>Implementar programa de inspecciones</t>
  </si>
  <si>
    <t>pinchazos, golpes</t>
  </si>
  <si>
    <t>Equipos en buenas condiciones</t>
  </si>
  <si>
    <t>Golpes</t>
  </si>
  <si>
    <t>Ejecución de orden y aseo en las instalaciones</t>
  </si>
  <si>
    <t>Golpes, fracturas</t>
  </si>
  <si>
    <t>Por reconocimiento regional de la Organización y manejo de dinero, exposición a robos, secuestros, atentados a las instalaciones</t>
  </si>
  <si>
    <t>Golpes, traumas, alteraciones psicológicas</t>
  </si>
  <si>
    <t>Edificio/contratistas</t>
  </si>
  <si>
    <t>Fatiga muscular, dolores de espalda</t>
  </si>
  <si>
    <t>Sillas ergonómicas</t>
  </si>
  <si>
    <t>Higiene postural</t>
  </si>
  <si>
    <t>Resolución 2488 de 2007, Resolución 1016 de 1989, GATISO</t>
  </si>
  <si>
    <t>Verificación de correcto funcionamiento de sillas ergonómica</t>
  </si>
  <si>
    <t>Continuar suministrado puestos de trabajo ergonómicos/ verificar en los proveedores o contratistas capacitaciones sobre higiene postural</t>
  </si>
  <si>
    <t>Edificio / Contratistas</t>
  </si>
  <si>
    <t>Fatiga y dolor en miembros superiores</t>
  </si>
  <si>
    <t>Responsabilidad en el manejo de información organizacional</t>
  </si>
  <si>
    <t>Aumento repentino de ritmo de trabajo</t>
  </si>
  <si>
    <t>Contacto con clientes internos y externos</t>
  </si>
  <si>
    <t>Responsabilidad en la coordinación de proveedores y contratistas</t>
  </si>
  <si>
    <t>Resolución de conflictos de personal a cargo o de clientes a cargo</t>
  </si>
  <si>
    <t>Monotonía de la tarea</t>
  </si>
  <si>
    <t>¨Problemas interpersonales</t>
  </si>
  <si>
    <t>Por ubicación geográfica de la ciudad existe riesgo de que ocurran sismos</t>
  </si>
  <si>
    <t>Fatiga generalizada, insomnio, cefalea</t>
  </si>
  <si>
    <t>Estrés laboral, incapacidades temporales</t>
  </si>
  <si>
    <t>Por parte del edificio realizar inducción inicial de  riesgos/ verificar en proveedores y contratistas capacitación sobre riesgo psicosocial</t>
  </si>
  <si>
    <t>Aumento repentino de ritmo de trabajo, coordinar ejecución de auditorias y demás actividades del SG SST</t>
  </si>
  <si>
    <t>VERIFICACION DE LAS MEDIDAS DE INTERVENCIÓN</t>
  </si>
  <si>
    <t xml:space="preserve">FECHA DE VERIFICACIÓN </t>
  </si>
  <si>
    <t>EFICACIA DE LOS CONTROLES</t>
  </si>
  <si>
    <t>PLAN DE ACCION EN CASO DE NO CUMPLIMIENTO</t>
  </si>
  <si>
    <t>Registro del Sistema de Gestión de SST</t>
  </si>
  <si>
    <t xml:space="preserve">CODIGO
</t>
  </si>
  <si>
    <t xml:space="preserve">VERSION
</t>
  </si>
  <si>
    <t xml:space="preserve">FECHA
</t>
  </si>
  <si>
    <t xml:space="preserve">1
</t>
  </si>
  <si>
    <t xml:space="preserve">EFICACIA DE LOS CONTROLES
</t>
  </si>
  <si>
    <t>Verificación de cumplimiento de los requerimientos del sistema de gestión por parte de proveedores y contratistas, ejecución y alimentación constante de información cumpliendo con los procedimientos estipulados en el sistema de seguridad y salud en el trabajo.</t>
  </si>
  <si>
    <t>Golpes, laceraciones</t>
  </si>
  <si>
    <t>Decreto 93 de 1998, Resolución 2400 de 1979</t>
  </si>
  <si>
    <t xml:space="preserve">Resolución 180398 de 2004
</t>
  </si>
  <si>
    <t>Responsabilidad en permitir el ingreso de personas que cumplan con todos los requerimientos y políticas del edificio</t>
  </si>
  <si>
    <t>Contacto con personal interno y externo al edificio</t>
  </si>
  <si>
    <t>Contacto directo con usuarios y visitantes</t>
  </si>
  <si>
    <t>Fatiga auditiva</t>
  </si>
  <si>
    <t xml:space="preserve">Conexión y desconexión de equipos </t>
  </si>
  <si>
    <t>Resolución de conflictos: en caso de que existan inconformidades en el area de seguridad</t>
  </si>
  <si>
    <t>Resolución 2488 de 2007, Resolución 1016 de 1989, Resolución 2400 de 1979, Resolución 8321 de 1983, Resolución 1792 de 1990</t>
  </si>
  <si>
    <t>cefalea, alteraciones auditivas</t>
  </si>
  <si>
    <t>uso de tapabocas</t>
  </si>
  <si>
    <t>Verificar uso de protectores auditivos</t>
  </si>
  <si>
    <t>Verificar en el contratista mantenimiento de equipos para intervención del edificio</t>
  </si>
  <si>
    <t>Exposición a vibración segmentaria por manipulación de equipos de mantenimiento</t>
  </si>
  <si>
    <t>Fatiga muscular, adormecimiento de miembros superiores</t>
  </si>
  <si>
    <t>Verificar uso de elementos de protección personal</t>
  </si>
  <si>
    <t>Posturas forzadas y antigravitacionales para la ejecución de diversas actividades en el servicio de verificación de mantenimiento</t>
  </si>
  <si>
    <t>Fracturas, golpes, Incapacidad temporal o prolongadas</t>
  </si>
  <si>
    <t>Verificación de equipos de protección personal para trabajo en alturas</t>
  </si>
  <si>
    <t>verificar en los proveedores o contratistas capacitaciones sobre higiene postural</t>
  </si>
  <si>
    <t>Ejecución de actividades repetitivas con predominio en miembros superiores para verificación de diversas actividades de mantenimiento</t>
  </si>
  <si>
    <t>Fatiga y dolor en miembros superiores y a nivel generalizado</t>
  </si>
  <si>
    <t>Resolución de conflictos: en caso de que existan inconformidades en el area de mantenimiento</t>
  </si>
  <si>
    <t>Responsabilidad en la coordinación de proveedores de mantenimiento que sean necesarios para ejecutar las labores, liberar permisos de trabajo en alturas cuando sean necesarios</t>
  </si>
  <si>
    <t>EJECUCION DE MANTENIMIENTO CORRECTIVO Y PREVENTIVOS</t>
  </si>
  <si>
    <t>Ejecución de trabajo en alturas para ejecución de actividades en las cuales se requiera realizar mantenimientos correctivos y preventivos</t>
  </si>
  <si>
    <t>Movilización de material almacenado limpieza de instalaciones</t>
  </si>
  <si>
    <t>Manipulación de productos para la ejcución de actividades de aseo</t>
  </si>
  <si>
    <t>Uso de guantes, delantal y calzado adecuado</t>
  </si>
  <si>
    <t>Quemaduras, alteraciones respiratorias</t>
  </si>
  <si>
    <t>Decreto 1973 de 1995, Decreto 4741 de 2005, Resolución 2400 de 1979, Resolución 9913 de 1993, Decreto 1973 de 1995, Decreto 1609 de 2002, Decreto 1496 de 2018</t>
  </si>
  <si>
    <t xml:space="preserve">Verificar el uso de EPP </t>
  </si>
  <si>
    <t>Responsabilidad en la adecuada ejecución de actividades de limpieza cumpliendo con los requerimientos del area de administración</t>
  </si>
  <si>
    <t>Posturas forzadas y antigravitacionales para  limpieza de las instalaciones</t>
  </si>
  <si>
    <t>Informar eventualidades que se consideren importantes y que en determinado momento puedan afectar la seguridad del edificio</t>
  </si>
  <si>
    <t>Responsabilidad en la seguridad general del edificio</t>
  </si>
  <si>
    <t>Responsabilidad  en el porte y adecuado funcionamiento de armas de fuego utilizadas para el servicio privado de vigilancia</t>
  </si>
  <si>
    <t>Laceraciones, heridad</t>
  </si>
  <si>
    <t>Decreto 2355 de 2006; ley 1920 de 2018</t>
  </si>
  <si>
    <t>Golpes, heridas, secuelas con incapacidades</t>
  </si>
  <si>
    <t>Verificación de actividades de  seguridad de la empresa, servicio al cliente, control de ingreso y salida de visitantes - funcionarios y paquetes, realizar rondas, manejo de comunicaciones radiales.</t>
  </si>
  <si>
    <t>Plan de emergencias</t>
  </si>
  <si>
    <t>Eventual</t>
  </si>
  <si>
    <t>variable</t>
  </si>
  <si>
    <t>Dar recomendacione referentes al controles de elementos de proteccion persona o equipos que sean necesarios  ej:gafas  de seguridad ,proteccion audtiva,mascaras faciales,sistemas de detencion decaidas ,respiradores y guantes. Etc</t>
  </si>
  <si>
    <t xml:space="preserve">Equipos y elementos de proteccion personal </t>
  </si>
  <si>
    <t xml:space="preserve">señalizacion ,advertencias ,instalacion  de alarmas,  procedimientos  de seguridad inspecciones de los equipos ,controles de acceso de capacitacion  del personal </t>
  </si>
  <si>
    <t>Controles administrativos</t>
  </si>
  <si>
    <t>Instalar sistemas de ventilacion, proteccion  para las maquinas ,enclavamiento, cerramientos acusticos, etc. )</t>
  </si>
  <si>
    <t xml:space="preserve">Control de ingenieria </t>
  </si>
  <si>
    <t>reemplazar  por un material  menos  peligroso  o reducir  energia  del sistema (por ejemplo ,reducir la fuerza,el  emperaje, la presion , la temperatura  etc)</t>
  </si>
  <si>
    <t>Sustitucion</t>
  </si>
  <si>
    <t xml:space="preserve"> Modificar  un diseño  para eliminar el peligro ,por ejemeplo  introducir dispositivos  mecanicos  de alzamiento para eliminar  el peligro  manipulacion manual.</t>
  </si>
  <si>
    <t xml:space="preserve">Eliminacion </t>
  </si>
  <si>
    <t xml:space="preserve"> una vez completada  la valoracion  de los riesgos la organización  deberia estar  en capacidad de  determinar si los controles existentes  son suficientes  o necesitan  mejorarse. Para esto debe  proponer los contorles necesario s y pertinente, bien sean de sustitución, controles de ingenieria, controles administrativos o equipos y elementos de proteccion.</t>
  </si>
  <si>
    <t xml:space="preserve">6, Medidas de intervencion </t>
  </si>
  <si>
    <t>La organización  establece si existe  o no un requisito legal especifico a la tarea que se esta evaluando  para tener parametros en priorizacion  en la implementacion  de medidas de intervencion.</t>
  </si>
  <si>
    <t>Existe requisito legal</t>
  </si>
  <si>
    <t>Se determinara el mayor efecto posible  en la salud del trabajador. Ejemplo: perdida de la capacidad laboral, lumbalgia con incapacidad permanente parcial.</t>
  </si>
  <si>
    <t>Peor consecuencia</t>
  </si>
  <si>
    <t>Numero de trabajadores involucrados.</t>
  </si>
  <si>
    <t xml:space="preserve">Numero de expuestos </t>
  </si>
  <si>
    <t>si existe  una dientificacion de los peligros  y valoracion de los riesgos en forma detallada es mucho mas facil para las organizaciones determinar que criterios  necesitan  para priorizar  sus controles ;sin embargo , en la practica  de las empresas en este proceso deberian tener como minimo los siguiente criterios.</t>
  </si>
  <si>
    <t>5,  CRITERIOS PARA CONTROLES</t>
  </si>
  <si>
    <t xml:space="preserve">Este valor lo calcula automaticamente la matriz. El resultado se dara  de acuerdo al significado de  interpretacion del riesgo </t>
  </si>
  <si>
    <t>aceptabilidad del riesgo.</t>
  </si>
  <si>
    <t>Este valor lo calcula automaticamente la matriz.  para obtener el resultado de interptetacion  se interpretara de acuerdo a los criterios de la tabla (nivel de riesgo)</t>
  </si>
  <si>
    <t>interpretacion del riesgo</t>
  </si>
  <si>
    <t>Este valor lo calcula automaticamente la matriz. Los resultados se obtendran de multiplicar  los resultados  de nivel de probabilidad por el de consecuencia.</t>
  </si>
  <si>
    <t xml:space="preserve">nivel de riesgo e intervencion </t>
  </si>
  <si>
    <t>coloque  10 si es leve, 25 si es grave, 60 muy garve y 100  catastrofico o mortal. Para evaluar el nivel  de consecuencia ,tenga en cuenta la consecuencia directa mas grave  que se pueda presentar  en la actividad valorada. (Ver hoja de calculo evaluacion del riesgo- tabla 2: determinacion del nivel de exposicion)</t>
  </si>
  <si>
    <t>Nivel de consecuencia</t>
  </si>
  <si>
    <t>Este valor lo calcula automaticamente la matriz. De acuerdo   al valor de nivel de probabilidad se interpretara   de acuerdo  a la tabla  Significado de los diferentes niveles de probabilidad en ( muy alto,alto,medio o bajo).  (Ver hoja de calculo evaluacion del riesgo- tabla 4: Significado de los diferentes niveles de probabilidad)</t>
  </si>
  <si>
    <t xml:space="preserve">interpretacion del nivel de probabilidad </t>
  </si>
  <si>
    <t>Este valor la matriz lo calcula automaticamente. El resultado se  obtiene de multiplicar  el valor asignado de deficiciencia por el valor  de exposicion  asi se obtendra la probabilidad.  (Ver hoja de calculo evaluacion del riesgo- tabla 3: nivel de probabilidad)</t>
  </si>
  <si>
    <t xml:space="preserve">Nivel de probabilidad </t>
  </si>
  <si>
    <t>4.3</t>
  </si>
  <si>
    <t>Coloque 4 si es continua, 3 si es frecuente, 2 ocasional y 1 esporadico  (Ver hoja de calculo evaluacion del riesgo- tabla 2: determinacion del nivel de exposicion)</t>
  </si>
  <si>
    <t xml:space="preserve">Nivel de exposicion </t>
  </si>
  <si>
    <t>4.2</t>
  </si>
  <si>
    <t>Colocar 0 si es bajo, 2 si es medio, 6 si es alto,  y 10 si es muy alto  (Ver hoja de calculo evaluacion del riesgo- tabla 1: determinacion del nivel de deficiencia)</t>
  </si>
  <si>
    <t xml:space="preserve"> Nivel de Deficiencia</t>
  </si>
  <si>
    <t>4.1</t>
  </si>
  <si>
    <t>Evaluar  el riesgo calificar el riesgo asociado  a cada peligro ,incluyendo los controles  existentes que estan implementados .se deberian considerar  la eficacia  de cihos controles ,asi como  la probalidad y las consecuencias si estos fallan.</t>
  </si>
  <si>
    <t>4. Evaluacion del riesgo</t>
  </si>
  <si>
    <t xml:space="preserve">Controles existentes al nivel de la persona o receptor del factor de riesgo. Ejemplo: se realizan pausas activas
</t>
  </si>
  <si>
    <t xml:space="preserve">Individuo </t>
  </si>
  <si>
    <t xml:space="preserve">Controles existentes a nivel del medio de transmisión del factor de riesgo. Si no existen se debe colocar ninguno. </t>
  </si>
  <si>
    <t xml:space="preserve">Medio </t>
  </si>
  <si>
    <t xml:space="preserve">Controles existentes al nivel de la fuente que genera el factor de riesgo. Si no existen se debe colocar ninguno. </t>
  </si>
  <si>
    <t xml:space="preserve">Fuente </t>
  </si>
  <si>
    <t>Identificar  los controles  existentes relacionar todos  los controles  que la organización  ha implementado  para reducir el riesgo  asociado  a cada peligro.</t>
  </si>
  <si>
    <t xml:space="preserve">3, Identificacion controles existentes </t>
  </si>
  <si>
    <t xml:space="preserve">considerarar los efcetos en la salud del individuo o seguridad de las instalaciones. Ejemplo: tendinitis, sindrome de tunel carpiano. </t>
  </si>
  <si>
    <t xml:space="preserve">Efectos posibles </t>
  </si>
  <si>
    <t>Determine   el tipo de peligro identificado en la casilla  descripcion. Debe clasificarse eligiendo si es biologico, fisico, quimico, psicosocial, biomecanio, condiciones de seguridad o fenomenos naturales. Ejemplo: en el ejemplo es biomecanico</t>
  </si>
  <si>
    <t>Clasificarlos</t>
  </si>
  <si>
    <t>comentar los peligros a los que esta expuesto el trabajador en cada una de las actividades. Ejemplo: movimientos repetitivos en miembros superiores.</t>
  </si>
  <si>
    <t xml:space="preserve">Descripcion </t>
  </si>
  <si>
    <t>Identificar los peligros ,incluir todos aquellos relacionados con cada actividad laboral .considerar quien ,cuando  y como puede resultar afectado.</t>
  </si>
  <si>
    <t xml:space="preserve">2.identificacion de Peligros </t>
  </si>
  <si>
    <t xml:space="preserve">Identificar si la actividad es rutinaria si o no </t>
  </si>
  <si>
    <t xml:space="preserve">Rutinaria si o no </t>
  </si>
  <si>
    <t>Identificar la tarea que se  determinara de la actividad. Ejemplo: digitar, revisar documnentos, colocar sellos e.t.c</t>
  </si>
  <si>
    <t>Tarea</t>
  </si>
  <si>
    <t>Describir  en detalle el tipo de actividad a realizar de acuerdo al proceso: Ejemplo: dentro del proceso financiero se realizan las actividades  de tesoreria, caja, y facturacion.</t>
  </si>
  <si>
    <t xml:space="preserve">Actividad </t>
  </si>
  <si>
    <t>Incluir  el sitio donde se realizara el proceso. Ejemplo: oficina de contabilidad y compras</t>
  </si>
  <si>
    <t xml:space="preserve">Zona o lugar </t>
  </si>
  <si>
    <t>clasificar el tipo  de proceso  que  se va a  identificar. Ejemplo: administrativo financiero</t>
  </si>
  <si>
    <t xml:space="preserve">Proceso </t>
  </si>
  <si>
    <t xml:space="preserve">Diligenciamiento </t>
  </si>
  <si>
    <t>Casilla</t>
  </si>
  <si>
    <t xml:space="preserve">Item </t>
  </si>
  <si>
    <t>1. Informacion de procesos, actividades y tareas</t>
  </si>
  <si>
    <t>A continuacion encontrara la informacion necesaria para diligenciar cada una de las casillas de la matriz de peligros basada en la GTC45 del 15-12-2010.</t>
  </si>
  <si>
    <t>Al obtener la informacion y al evaluar  los controles existentes observados procedemos a realizar las medidas de intervencion  en la fuente,medio o  trabajador teniendo encuenta la jerarquia de controles por eliminacion,sustitucion,controles de ingenieria,controles administrativos y elementos de proteccion personal</t>
  </si>
  <si>
    <t>Se debe de tener nota del numero de expuestos  por proceso.</t>
  </si>
  <si>
    <t>Durante el recorriodo y la toma de la informacion se debe observar que controles existen tanto  en el trabajador como en la fuente y en en medio que prevengan accidentes de trabajo y/o enfermedades profesionales (guardas de seguridad,mecanismos de carga,programas preventivos (pausas activas), elementos ergonomicos o elementos de proteccion personal (EPP),etc)</t>
  </si>
  <si>
    <t>Se debe de identificar los peligros a los cuales esta expuesto los trabajadores de cada area se puede realizar por medio de la observacion o por entrevista personalizada (se puden realizar preguntas como ¿Que riesgo ha identificado en su puesto de trabajo? ¿Cual seria el daño que le puede ocurrir?, ¿Como  se puede ver afectada  su salud por  la clase de trabajo que realiza? )</t>
  </si>
  <si>
    <t>Crear una lista por proceso  donde se identifique las actividades,tareas,zona o lugar de ubicacion, y si la actividad o tarea son rutinarias si o no.</t>
  </si>
  <si>
    <t xml:space="preserve"> Se debe clasificar los procesos, las actividades y las tareas.</t>
  </si>
  <si>
    <t>Antes de comenzar a diligenciar la matriz de peligros tenga en cuenta las siguientes indicaciones sobre las Actividades para identificar los peligros  y valorar los riesgos:</t>
  </si>
  <si>
    <t>INSTRUCTIVO PARA DILIGENCIAR LA MATRIZ DE PELIGROS</t>
  </si>
  <si>
    <r>
      <t xml:space="preserve">Radiación no ionizante </t>
    </r>
    <r>
      <rPr>
        <sz val="18"/>
        <color indexed="8"/>
        <rFont val="Garamond"/>
        <family val="1"/>
      </rPr>
      <t xml:space="preserve"> </t>
    </r>
  </si>
  <si>
    <r>
      <t> </t>
    </r>
    <r>
      <rPr>
        <sz val="18"/>
        <color indexed="8"/>
        <rFont val="Garamond"/>
        <family val="1"/>
      </rPr>
      <t xml:space="preserve"> </t>
    </r>
  </si>
  <si>
    <r>
      <t>Trabajo en alturas</t>
    </r>
    <r>
      <rPr>
        <sz val="18"/>
        <color indexed="8"/>
        <rFont val="Garamond"/>
        <family val="1"/>
      </rPr>
      <t xml:space="preserve"> </t>
    </r>
  </si>
  <si>
    <r>
      <t>Fluidos o excrementos</t>
    </r>
    <r>
      <rPr>
        <sz val="18"/>
        <color indexed="8"/>
        <rFont val="Garamond"/>
        <family val="1"/>
      </rPr>
      <t xml:space="preserve"> </t>
    </r>
  </si>
  <si>
    <r>
      <t xml:space="preserve">Radiación ionizante </t>
    </r>
    <r>
      <rPr>
        <sz val="18"/>
        <color indexed="8"/>
        <rFont val="Garamond"/>
        <family val="1"/>
      </rPr>
      <t xml:space="preserve"> </t>
    </r>
  </si>
  <si>
    <r>
      <t xml:space="preserve">Jornada de trabajo </t>
    </r>
    <r>
      <rPr>
        <sz val="18"/>
        <color indexed="8"/>
        <rFont val="Garamond"/>
        <family val="1"/>
      </rPr>
      <t xml:space="preserve"> </t>
    </r>
  </si>
  <si>
    <r>
      <t>Precipitaciones (lluvias, granizadas, heladas)</t>
    </r>
    <r>
      <rPr>
        <sz val="18"/>
        <color indexed="8"/>
        <rFont val="Garamond"/>
        <family val="1"/>
      </rPr>
      <t xml:space="preserve"> </t>
    </r>
  </si>
  <si>
    <r>
      <t xml:space="preserve">Accidentes de transito </t>
    </r>
    <r>
      <rPr>
        <sz val="18"/>
        <color indexed="8"/>
        <rFont val="Garamond"/>
        <family val="1"/>
      </rPr>
      <t xml:space="preserve"> </t>
    </r>
  </si>
  <si>
    <r>
      <t>Mordeduras</t>
    </r>
    <r>
      <rPr>
        <sz val="18"/>
        <color indexed="8"/>
        <rFont val="Garamond"/>
        <family val="1"/>
      </rPr>
      <t xml:space="preserve"> </t>
    </r>
  </si>
  <si>
    <r>
      <t xml:space="preserve">Material particulado </t>
    </r>
    <r>
      <rPr>
        <sz val="18"/>
        <color indexed="8"/>
        <rFont val="Garamond"/>
        <family val="1"/>
      </rPr>
      <t xml:space="preserve"> </t>
    </r>
  </si>
  <si>
    <r>
      <t>Presión atmosférica</t>
    </r>
    <r>
      <rPr>
        <sz val="18"/>
        <color indexed="8"/>
        <rFont val="Garamond"/>
        <family val="1"/>
      </rPr>
      <t xml:space="preserve"> </t>
    </r>
  </si>
  <si>
    <r>
      <t xml:space="preserve">Interface persona - tarea </t>
    </r>
    <r>
      <rPr>
        <sz val="18"/>
        <color indexed="8"/>
        <rFont val="Garamond"/>
        <family val="1"/>
      </rPr>
      <t xml:space="preserve"> </t>
    </r>
  </si>
  <si>
    <r>
      <t xml:space="preserve">Derrumbe </t>
    </r>
    <r>
      <rPr>
        <sz val="18"/>
        <color indexed="8"/>
        <rFont val="Garamond"/>
        <family val="1"/>
      </rPr>
      <t xml:space="preserve"> </t>
    </r>
  </si>
  <si>
    <r>
      <t xml:space="preserve">Publico </t>
    </r>
    <r>
      <rPr>
        <sz val="18"/>
        <color indexed="8"/>
        <rFont val="Garamond"/>
        <family val="1"/>
      </rPr>
      <t xml:space="preserve"> </t>
    </r>
  </si>
  <si>
    <r>
      <t>picaduras</t>
    </r>
    <r>
      <rPr>
        <sz val="18"/>
        <color indexed="8"/>
        <rFont val="Garamond"/>
        <family val="1"/>
      </rPr>
      <t xml:space="preserve"> </t>
    </r>
  </si>
  <si>
    <r>
      <t xml:space="preserve">Humos metálicos </t>
    </r>
    <r>
      <rPr>
        <sz val="18"/>
        <color indexed="8"/>
        <rFont val="Garamond"/>
        <family val="1"/>
      </rPr>
      <t xml:space="preserve"> </t>
    </r>
  </si>
  <si>
    <r>
      <t xml:space="preserve">Temperatura baja </t>
    </r>
    <r>
      <rPr>
        <sz val="18"/>
        <color indexed="8"/>
        <rFont val="Garamond"/>
        <family val="1"/>
      </rPr>
      <t xml:space="preserve"> </t>
    </r>
  </si>
  <si>
    <r>
      <t xml:space="preserve">Condiciones de la tarea </t>
    </r>
    <r>
      <rPr>
        <sz val="18"/>
        <color indexed="8"/>
        <rFont val="Garamond"/>
        <family val="1"/>
      </rPr>
      <t xml:space="preserve"> </t>
    </r>
  </si>
  <si>
    <r>
      <t xml:space="preserve">Manipulacion manual de cargas </t>
    </r>
    <r>
      <rPr>
        <sz val="18"/>
        <color indexed="8"/>
        <rFont val="Garamond"/>
        <family val="1"/>
      </rPr>
      <t xml:space="preserve"> </t>
    </r>
  </si>
  <si>
    <r>
      <t>Inundacion</t>
    </r>
    <r>
      <rPr>
        <sz val="18"/>
        <color indexed="8"/>
        <rFont val="Garamond"/>
        <family val="1"/>
      </rPr>
      <t xml:space="preserve"> </t>
    </r>
  </si>
  <si>
    <r>
      <t xml:space="preserve">Espacios confinados </t>
    </r>
    <r>
      <rPr>
        <sz val="18"/>
        <color indexed="8"/>
        <rFont val="Garamond"/>
        <family val="1"/>
      </rPr>
      <t xml:space="preserve"> </t>
    </r>
  </si>
  <si>
    <r>
      <t>Parásitos </t>
    </r>
    <r>
      <rPr>
        <sz val="18"/>
        <color indexed="8"/>
        <rFont val="Garamond"/>
        <family val="1"/>
      </rPr>
      <t xml:space="preserve"> </t>
    </r>
  </si>
  <si>
    <r>
      <t>Gases y vapores</t>
    </r>
    <r>
      <rPr>
        <sz val="18"/>
        <color indexed="8"/>
        <rFont val="Garamond"/>
        <family val="1"/>
      </rPr>
      <t xml:space="preserve"> </t>
    </r>
  </si>
  <si>
    <r>
      <t>Temperatura alta</t>
    </r>
    <r>
      <rPr>
        <sz val="18"/>
        <color indexed="8"/>
        <rFont val="Garamond"/>
        <family val="1"/>
      </rPr>
      <t xml:space="preserve"> </t>
    </r>
  </si>
  <si>
    <r>
      <t>Características del grupo social de trabajo</t>
    </r>
    <r>
      <rPr>
        <sz val="18"/>
        <color indexed="8"/>
        <rFont val="Garamond"/>
        <family val="1"/>
      </rPr>
      <t xml:space="preserve"> </t>
    </r>
  </si>
  <si>
    <r>
      <t>Movimiento repetitivo</t>
    </r>
    <r>
      <rPr>
        <sz val="18"/>
        <color indexed="8"/>
        <rFont val="Garamond"/>
        <family val="1"/>
      </rPr>
      <t xml:space="preserve"> </t>
    </r>
  </si>
  <si>
    <r>
      <t xml:space="preserve">vendaval </t>
    </r>
    <r>
      <rPr>
        <sz val="18"/>
        <color indexed="8"/>
        <rFont val="Garamond"/>
        <family val="1"/>
      </rPr>
      <t xml:space="preserve"> </t>
    </r>
  </si>
  <si>
    <r>
      <t xml:space="preserve">Locativo </t>
    </r>
    <r>
      <rPr>
        <sz val="18"/>
        <color indexed="8"/>
        <rFont val="Garamond"/>
        <family val="1"/>
      </rPr>
      <t xml:space="preserve"> </t>
    </r>
  </si>
  <si>
    <r>
      <t>Hongos</t>
    </r>
    <r>
      <rPr>
        <sz val="18"/>
        <color indexed="8"/>
        <rFont val="Garamond"/>
        <family val="1"/>
      </rPr>
      <t xml:space="preserve"> </t>
    </r>
  </si>
  <si>
    <r>
      <t>Líquidos (nieblas y rocíos)</t>
    </r>
    <r>
      <rPr>
        <sz val="18"/>
        <color indexed="8"/>
        <rFont val="Garamond"/>
        <family val="1"/>
      </rPr>
      <t xml:space="preserve"> </t>
    </r>
  </si>
  <si>
    <r>
      <t xml:space="preserve">Vibración </t>
    </r>
    <r>
      <rPr>
        <sz val="18"/>
        <color indexed="8"/>
        <rFont val="Garamond"/>
        <family val="1"/>
      </rPr>
      <t xml:space="preserve"> </t>
    </r>
  </si>
  <si>
    <r>
      <t>Características de la organización del trabajo</t>
    </r>
    <r>
      <rPr>
        <sz val="18"/>
        <color indexed="8"/>
        <rFont val="Garamond"/>
        <family val="1"/>
      </rPr>
      <t xml:space="preserve"> </t>
    </r>
  </si>
  <si>
    <r>
      <t>Esfuerzo</t>
    </r>
    <r>
      <rPr>
        <sz val="18"/>
        <color indexed="8"/>
        <rFont val="Garamond"/>
        <family val="1"/>
      </rPr>
      <t xml:space="preserve"> </t>
    </r>
  </si>
  <si>
    <r>
      <t xml:space="preserve">terremoto </t>
    </r>
    <r>
      <rPr>
        <sz val="18"/>
        <color indexed="8"/>
        <rFont val="Garamond"/>
        <family val="1"/>
      </rPr>
      <t xml:space="preserve"> </t>
    </r>
  </si>
  <si>
    <r>
      <t xml:space="preserve">Eléctrico </t>
    </r>
    <r>
      <rPr>
        <sz val="18"/>
        <color indexed="8"/>
        <rFont val="Garamond"/>
        <family val="1"/>
      </rPr>
      <t xml:space="preserve"> </t>
    </r>
  </si>
  <si>
    <r>
      <t>Bacterias</t>
    </r>
    <r>
      <rPr>
        <sz val="18"/>
        <color indexed="8"/>
        <rFont val="Garamond"/>
        <family val="1"/>
      </rPr>
      <t xml:space="preserve"> </t>
    </r>
  </si>
  <si>
    <r>
      <t xml:space="preserve">Fibras </t>
    </r>
    <r>
      <rPr>
        <sz val="18"/>
        <color indexed="8"/>
        <rFont val="Garamond"/>
        <family val="1"/>
      </rPr>
      <t xml:space="preserve"> </t>
    </r>
  </si>
  <si>
    <r>
      <t xml:space="preserve">Iluminación </t>
    </r>
    <r>
      <rPr>
        <sz val="18"/>
        <color indexed="8"/>
        <rFont val="Garamond"/>
        <family val="1"/>
      </rPr>
      <t xml:space="preserve"> </t>
    </r>
  </si>
  <si>
    <r>
      <t>Gestión organizacional</t>
    </r>
    <r>
      <rPr>
        <sz val="16"/>
        <color indexed="8"/>
        <rFont val="Garamond"/>
        <family val="1"/>
      </rPr>
      <t xml:space="preserve"> </t>
    </r>
  </si>
  <si>
    <r>
      <t>Postura</t>
    </r>
    <r>
      <rPr>
        <sz val="16"/>
        <color indexed="8"/>
        <rFont val="Garamond"/>
        <family val="1"/>
      </rPr>
      <t xml:space="preserve"> </t>
    </r>
  </si>
  <si>
    <r>
      <t>Sismo</t>
    </r>
    <r>
      <rPr>
        <sz val="16"/>
        <color indexed="8"/>
        <rFont val="Garamond"/>
        <family val="1"/>
      </rPr>
      <t xml:space="preserve"> </t>
    </r>
  </si>
  <si>
    <r>
      <t xml:space="preserve">Mecanico </t>
    </r>
    <r>
      <rPr>
        <sz val="16"/>
        <color indexed="8"/>
        <rFont val="Garamond"/>
        <family val="1"/>
      </rPr>
      <t xml:space="preserve"> </t>
    </r>
  </si>
  <si>
    <r>
      <t xml:space="preserve"> Virus</t>
    </r>
    <r>
      <rPr>
        <sz val="16"/>
        <color indexed="8"/>
        <rFont val="Garamond"/>
        <family val="1"/>
      </rPr>
      <t xml:space="preserve"> </t>
    </r>
  </si>
  <si>
    <r>
      <t>Polvos orgánicos e inorgánicos</t>
    </r>
    <r>
      <rPr>
        <sz val="16"/>
        <color indexed="8"/>
        <rFont val="Garamond"/>
        <family val="1"/>
      </rPr>
      <t xml:space="preserve"> </t>
    </r>
  </si>
  <si>
    <r>
      <t>Ruido</t>
    </r>
    <r>
      <rPr>
        <sz val="16"/>
        <color indexed="8"/>
        <rFont val="Garamond"/>
        <family val="1"/>
      </rPr>
      <t xml:space="preserve"> </t>
    </r>
  </si>
  <si>
    <t xml:space="preserve">PSICOSOCIAL </t>
  </si>
  <si>
    <t xml:space="preserve">BIOMECANICOS </t>
  </si>
  <si>
    <t xml:space="preserve">FENOMENOS NATURALES  </t>
  </si>
  <si>
    <t xml:space="preserve">SEGURIDAD </t>
  </si>
  <si>
    <t xml:space="preserve">BIOLOGICO </t>
  </si>
  <si>
    <t xml:space="preserve">QUIMICO </t>
  </si>
  <si>
    <t xml:space="preserve">FISICOS  </t>
  </si>
  <si>
    <t xml:space="preserve">CLASIFICACION </t>
  </si>
  <si>
    <t>ACEPTABLE</t>
  </si>
  <si>
    <t>IV</t>
  </si>
  <si>
    <t>III</t>
  </si>
  <si>
    <t>NO ACEPTABLE</t>
  </si>
  <si>
    <t>II</t>
  </si>
  <si>
    <t>I</t>
  </si>
  <si>
    <t>Significado</t>
  </si>
  <si>
    <t>Nivel de riesgo</t>
  </si>
  <si>
    <t>Tabla No. 8 Aceptabilidad del riesgo</t>
  </si>
  <si>
    <t>Mantener las medidas de control existentes, pero se deberían considerar soluciones o mejoras y se deben hacer comprobaciones periódicas para asegurar que el riesgo aún es aceptable.</t>
  </si>
  <si>
    <t>Mejorar si es posible. Sería conveniente justificar la intervención y su rentabilidad.</t>
  </si>
  <si>
    <t>120 - 40</t>
  </si>
  <si>
    <t>Corregir y adoptar medidas de control de inmediato. Sin embargo, suspenda actividades si el nivel de riesgo está por encima o igual de 360</t>
  </si>
  <si>
    <t>500 - 150</t>
  </si>
  <si>
    <t>Situación crítica. Suspender actividades hasta que el riesgo esté bajo control. Intervención urgente</t>
  </si>
  <si>
    <t>400 - 600</t>
  </si>
  <si>
    <t>Valor de NR</t>
  </si>
  <si>
    <t>Tabla No. 7 Significado del nivel de riesgo</t>
  </si>
  <si>
    <t xml:space="preserve">  III 100</t>
  </si>
  <si>
    <t>III 40  /  IV 20</t>
  </si>
  <si>
    <t>III 80-60</t>
  </si>
  <si>
    <t xml:space="preserve">II 200   </t>
  </si>
  <si>
    <t>II 400-240</t>
  </si>
  <si>
    <t>III 100 -50</t>
  </si>
  <si>
    <t>II 200 -150</t>
  </si>
  <si>
    <t>II 500 -250</t>
  </si>
  <si>
    <t>I 1 000-600</t>
  </si>
  <si>
    <t>III 120</t>
  </si>
  <si>
    <t>II 200</t>
  </si>
  <si>
    <t>II 480 - 360</t>
  </si>
  <si>
    <t>I 1 200-600</t>
  </si>
  <si>
    <t>I 2 400-1 440</t>
  </si>
  <si>
    <t>II 400-200</t>
  </si>
  <si>
    <t xml:space="preserve">I 800-600 </t>
  </si>
  <si>
    <t>I 2 000-1 200</t>
  </si>
  <si>
    <t>I 4 000-2 400</t>
  </si>
  <si>
    <t>Nivel de consecuencias (NC)</t>
  </si>
  <si>
    <t>4-2</t>
  </si>
  <si>
    <t>8-6</t>
  </si>
  <si>
    <t>20-10</t>
  </si>
  <si>
    <t>40-24</t>
  </si>
  <si>
    <t>Nivel de probabilidad (NP)</t>
  </si>
  <si>
    <t>Nivel de riesgo NR = NP x NC</t>
  </si>
  <si>
    <t>Tabla No. 6 Determinación del nivel de riesgo</t>
  </si>
  <si>
    <t>Lesiones o enfermedades que no requieren incapacidad</t>
  </si>
  <si>
    <t>Leve (L)</t>
  </si>
  <si>
    <t>Lesiones o enfermedades con incapacidad laboral temporal (ILT)</t>
  </si>
  <si>
    <t>Grave (G)</t>
  </si>
  <si>
    <t>Lesiones o enfermedades graves irreparables (incapacidad permanente parcial o invalidez)</t>
  </si>
  <si>
    <t>Muy grave (MG)</t>
  </si>
  <si>
    <t>Muerte (s)</t>
  </si>
  <si>
    <t>Mortal o catastrófico (M)</t>
  </si>
  <si>
    <t>Daños personales</t>
  </si>
  <si>
    <t>Valor NC</t>
  </si>
  <si>
    <t>Nivel de consecuencias</t>
  </si>
  <si>
    <t>Tabla No. 5 Determinación del nivel de consecuencia</t>
  </si>
  <si>
    <t>Situación mejorable con exposición ocasional o esporádica, o situación sin anomalía destacable con cualquier nivel de exposición.  No es esperable que se materialice el riesgo, aunque puede ser concebible.</t>
  </si>
  <si>
    <t>Entre 4 y 2</t>
  </si>
  <si>
    <t>Bajo (B)</t>
  </si>
  <si>
    <t>Situación deficiente con exposición esporádica o bien situación mejorada con exposición continuada o frecuente.  Es posible que suceda el daño alguna vez.</t>
  </si>
  <si>
    <t>Entre 8 y 6</t>
  </si>
  <si>
    <t>Medio (M)</t>
  </si>
  <si>
    <t>situación deficiente con exposición frecuente u ocasioanal, o bien situación muy deficiente con exposición ocasional o esporádica.  La materialización del riesgo es posible que suceda varias veces en la vida laboral.</t>
  </si>
  <si>
    <t>Entre 20 y 10</t>
  </si>
  <si>
    <t>Alto (A)</t>
  </si>
  <si>
    <t>Situación deficiente con exposición continua o muy deficiente con exposición frecuente. Normalmente la materialización del riesgo ocurre con frecuencia</t>
  </si>
  <si>
    <t>Entre 40 y 24</t>
  </si>
  <si>
    <t>Muy Alto (MA)</t>
  </si>
  <si>
    <t>Valor de NP</t>
  </si>
  <si>
    <t>Nivel de probabilidad</t>
  </si>
  <si>
    <t>Tabla No. 4 Significado de los diferentes niveles de probabilidad</t>
  </si>
  <si>
    <t>B</t>
  </si>
  <si>
    <t>B-2</t>
  </si>
  <si>
    <t>B-4</t>
  </si>
  <si>
    <t>M-6</t>
  </si>
  <si>
    <t>M-8</t>
  </si>
  <si>
    <t>A-12</t>
  </si>
  <si>
    <t>A-18</t>
  </si>
  <si>
    <t>MA-24</t>
  </si>
  <si>
    <t>M</t>
  </si>
  <si>
    <t>A-10</t>
  </si>
  <si>
    <t>A-20</t>
  </si>
  <si>
    <t>MA-30</t>
  </si>
  <si>
    <t>MA-40</t>
  </si>
  <si>
    <t>Nivel de deficiencia (ND)</t>
  </si>
  <si>
    <t>A</t>
  </si>
  <si>
    <t>Nivel de exposición (NE)</t>
  </si>
  <si>
    <t>Tabla No. 3  Determinación del nivel de probabilidad</t>
  </si>
  <si>
    <t>La situación de exposición se presenta de manera eventual</t>
  </si>
  <si>
    <t>Esporádica (EE)</t>
  </si>
  <si>
    <t>MA</t>
  </si>
  <si>
    <t>La situación de exposición se presenta alguna vez durante la jornada laboral y por un período de tiempo corto</t>
  </si>
  <si>
    <t>Ocasional (EO)</t>
  </si>
  <si>
    <t>La situación de exposición se presenta varias veces durante la jornada laboral por tiempos cortos</t>
  </si>
  <si>
    <t>Frecuente (EF)</t>
  </si>
  <si>
    <t>La situación de exposición se presenta sin interrupción o varias veces con tiempo prolongado durante la jornada laboral</t>
  </si>
  <si>
    <t>Continua (EC)</t>
  </si>
  <si>
    <t>Valor de NE</t>
  </si>
  <si>
    <t>Nivel de exposición</t>
  </si>
  <si>
    <t>Tabla No. 2  Determinación del nivel de exposición</t>
  </si>
  <si>
    <t>No se ha detectado consecuencia alguna, o la eficacia del conjunto de medidas preventivas existentes es alta, o ambas. El riesgo está controlado.</t>
  </si>
  <si>
    <t>No se asigna valor</t>
  </si>
  <si>
    <t>Se han detectado peligros que pueden dar lugar a consecuencias poco significativas o de menor importancia, o la eficacia del conjunto de medidas preventivas existentes es moderada, o ambas.</t>
  </si>
  <si>
    <t>Se ha (n) detectada algún (os) peligro (s) que pueden dar lugar a consecuencias significativa (s), o la eficacia del conjunto de medidas preventivas existentes es baja, o ambas.</t>
  </si>
  <si>
    <t>Se ha (n) detectado peligro (s) que determina(n) como posible la generación de incidentes  o consecuencias muy significativas, o la eficacia del conjunto de medidas preventivas existentes respecto al riesgo es nula o no existe, o ambas.</t>
  </si>
  <si>
    <t>Valor de ND</t>
  </si>
  <si>
    <t>Nivel de deficiencia</t>
  </si>
  <si>
    <t>Tabla No. 1 Determinación del nivel de deficiencia</t>
  </si>
  <si>
    <t>EJECUCIÓN DE ACTIVIDADES DE LIMPIEZA DEL EDIFICIO</t>
  </si>
  <si>
    <t>Cortocircuito, quemaduras de segundo y tercer grado</t>
  </si>
  <si>
    <t>Afecciones respiratorias</t>
  </si>
  <si>
    <t>ninguno</t>
  </si>
  <si>
    <t>Hipoxia</t>
  </si>
  <si>
    <t>Señalización de cuarto de caldera y tanques sobre riesgo respiratorio por espacio reducido</t>
  </si>
  <si>
    <t>Implementar programa de riesgo químico, capacitación de inducción a riesgo químico, señalización de riesgo químico en sitios de deposito, rotulado y etiquetado de productos químicos</t>
  </si>
  <si>
    <t>Durante la ejecución de las actividades golpe con otros objetos o estructuras</t>
  </si>
  <si>
    <t>Implementar programa de inspecciones y orden y aseo; señalizar cuarto electrico y cubierta sobre cuidado de golpe en la cabeza</t>
  </si>
  <si>
    <t xml:space="preserve">hernias discales, incapacidades </t>
  </si>
  <si>
    <t>intoxicaciones, incapacidad temporal</t>
  </si>
  <si>
    <t>Contacto directo con clientes externos e internos</t>
  </si>
  <si>
    <t>Atención de clientes externos e internos, solución de situaciones, brindar información sobre servicios del edificio, ejecución de documentación requerida, recepción y ejcución de llamadas, recepción y envio de correo electrónico y correo físico.</t>
  </si>
  <si>
    <t>ATENCION AL CLIENTE</t>
  </si>
  <si>
    <t>ASITENCIA EN LA IMPLEMENTACIÓN DEL SISTEMA DE GESTIÓN DE SEGURIDAD Y SALUD EN EL TRABAJO</t>
  </si>
  <si>
    <t>Disminución de la capacidad visual, presencia de cefalea tensional</t>
  </si>
  <si>
    <t>APOYO ADIMINISTRATIVO</t>
  </si>
  <si>
    <t xml:space="preserve">Señalización sobre lugares mojados </t>
  </si>
  <si>
    <t>Golpes, laseraciones</t>
  </si>
  <si>
    <t>Dentro del área de trabajo pueden ocurrir tropiezos con materiales y/o objetos situados en zonas de paso o situaciones como resbalones sobre líquidos</t>
  </si>
  <si>
    <t>ENERO DE 2019</t>
  </si>
  <si>
    <t>Exposición a bajas temperaturas</t>
  </si>
  <si>
    <t>Uso de abrigos</t>
  </si>
  <si>
    <t>Hipotermia</t>
  </si>
  <si>
    <t>ENERO  DE 2019</t>
  </si>
  <si>
    <t xml:space="preserve">Conexión y desconexión de equipos de limpieza </t>
  </si>
  <si>
    <t>Actividades encomendadas por el edificio como preparación de tintos, aromáticas</t>
  </si>
  <si>
    <t>Manipulación de equipos de limpieza</t>
  </si>
  <si>
    <t>Alteraciones circulatorias, dolores musculares</t>
  </si>
  <si>
    <t>Adormecimiento de partes del cuerpo, dolores musculares con predominio en MMSS</t>
  </si>
  <si>
    <t>Ejecución de pausas activas</t>
  </si>
  <si>
    <t>Responsabilidad en la adecuada ejecución de actividades encomendadas cumpliendo con los requerimientos del area de administración</t>
  </si>
  <si>
    <t>Conexión y desconexión de equipos, greca</t>
  </si>
  <si>
    <t>Caída por ejecución de recorrido por el edificio</t>
  </si>
  <si>
    <t>Contacto con la greca y liquidos calientes</t>
  </si>
  <si>
    <t>ENERO DE 2018</t>
  </si>
  <si>
    <t>Contacto con material almacenado en el recorrido del edificio lo cual puede general exposición a diferentes agentes</t>
  </si>
  <si>
    <t>Exposición a ruido por ingreso a cuarto de bombas, revisión de plantas eléctricas</t>
  </si>
  <si>
    <t>Exposición a radiaciones solares</t>
  </si>
  <si>
    <t>Fatiga generalizada, cefalea</t>
  </si>
  <si>
    <t>Quemaduras en la piel</t>
  </si>
  <si>
    <t>Uso de protector solar</t>
  </si>
  <si>
    <t>Exposición a ruido en zonas externas del edificio</t>
  </si>
  <si>
    <t>Responsabilidad en permitir el acceso y de permitir el ingreso de personal externo</t>
  </si>
  <si>
    <t>Implementar pausas activas y programa de riesgo osteomuscular/ verificar en los proveedores o contratistas capacitaciones sobre higiene postural</t>
  </si>
  <si>
    <t>Ejecución de pausas activas e implementar programa de riesgo psicosocial/ verificar en los proveedores o contratistas capacitaciones sobre higiene postural</t>
  </si>
  <si>
    <t>Ingreso y recorrido dentro de las instalaciones del edificio</t>
  </si>
  <si>
    <t xml:space="preserve">PH-SST-R-13
</t>
  </si>
  <si>
    <t xml:space="preserve">SI </t>
  </si>
  <si>
    <t>CODIGO</t>
  </si>
  <si>
    <t>PH-SST-R-13</t>
  </si>
  <si>
    <t>FECHA</t>
  </si>
  <si>
    <t>VERSION</t>
  </si>
  <si>
    <t>Registro del Sistema de Gestión de Seguridad y Salud en el Trabajo</t>
  </si>
  <si>
    <t xml:space="preserve">11/01/2019
</t>
  </si>
  <si>
    <t>Actividades de barrido y limpieza del edificio,según las actividades encomendadas por el área de administrativa</t>
  </si>
  <si>
    <t>INFORMACIÓN AL PERSONAL EXTERNO, VERIFICACION DE SEGURIDAD EN EL AREA EXTERNA DEL EDIFICIO</t>
  </si>
  <si>
    <t>ACTIVIDADES DE SEGURIDAD FISICA DEL EDIFICIO</t>
  </si>
  <si>
    <t>Exposición constante al manejo de computador</t>
  </si>
  <si>
    <t>Disconfort térmico</t>
  </si>
  <si>
    <t>Brindar lugares de trabajo que permitan el confort térmico</t>
  </si>
  <si>
    <t>Conexión y desconexión de equipos en la oficina de administración</t>
  </si>
  <si>
    <t>Uso de herramientas manuales de oficina (cosedora, perforadora y saca ganchos, tijeras, bisturí)</t>
  </si>
  <si>
    <t>Traumas en manos principalenente</t>
  </si>
  <si>
    <t>Implementar programa de inspecciones verificando estado de herramientas y equipos</t>
  </si>
  <si>
    <t>Desplazamiento dentro de las instalaciones que pueden provocar caídas</t>
  </si>
  <si>
    <t>Posición sedente por ejecución de informes y demás documentos que se requieran</t>
  </si>
  <si>
    <t>Alteraciones osteomuscular generalizadas</t>
  </si>
  <si>
    <t>Digitación repetitiva por ejecución de informes y demás documento que se requieran</t>
  </si>
  <si>
    <t>Síndrome de túnel de carpo</t>
  </si>
  <si>
    <t>Resolución 2646 de Julio 17de 2008, Resolución 1016 de 1989, Ley 1616 de 2013, Resolución 652 de 2012, Resolución 1356 de 2013</t>
  </si>
  <si>
    <t>Resolución 2646 de Julio 17de 2008, Resolución 1016 de 1989, Ley 1616 de 2013, Resolución 652 de 2012, Resolución 1356 de 2014</t>
  </si>
  <si>
    <t>Resolución 2646 de Julio 17de 2008, Resolución 1016 de 1989, Ley 1616 de 2013, Resolución 652 de 2012, Resolución 1356 de 2015</t>
  </si>
  <si>
    <t>Resolución 2646 de Julio 17de 2008, Resolución 1016 de 1989, Ley 1616 de 2013, Resolución 652 de 2012, Resolución 1356 de 2016</t>
  </si>
  <si>
    <t>Resolución 2646 de Julio 17de 2008, Resolución 1016 de 1989, Ley 1616 de 2013, Resolución 652 de 2012, Resolución 1356 de 2017</t>
  </si>
  <si>
    <t>Resolución 2646 de Julio 17de 2008, Resolución 1016 de 1989, Ley 1616 de 2013, Resolución 652 de 2012, Resolución 1356 de 2018</t>
  </si>
  <si>
    <t>Resolución 2646 de Julio 17de 2008, Resolución 1016 de 1989, Ley 1616 de 2013, Resolución 652 de 2012, Resolución 1356 de 2019</t>
  </si>
  <si>
    <t>Exposición constante al manejo de computador para alimentación de datos en Excel del SGSST</t>
  </si>
  <si>
    <t>Resolución de conflictos de personal a cargo o de clientes a cargo verificando el cumplimiento de los requisitos exigidos en el SGSST</t>
  </si>
  <si>
    <t>Responsabilidad en la coordinación de proveedores y contratistas verificando el cumplimiento del los requisitos en SST</t>
  </si>
  <si>
    <t>Ejecución de informes al administrador, control de proveedores y contratistas, ejecución de compras y verificación del cumplimiento de este procedimiento, recepción y ejecución de llamadas telefónicas, recepción y emisión de correos electrónicos</t>
  </si>
  <si>
    <t>Por parte del edificio realizar inducción inicial de  riesgos; implementar plan de emergencias y programar simulacro de evacuación mínimo una vez al año/ verificar en proveedores y contratistas capacitación sobre riesgos naturales</t>
  </si>
  <si>
    <t>Responsabilidad en la asistencia del manejo de información organizacional en materia de SST</t>
  </si>
  <si>
    <t>Exposición constante al manejo de computador para ejecución de documentos requeridos por los clientes</t>
  </si>
  <si>
    <t>Por parte del edificio realizar inducción sobre a los trabajadores sobre los riesgo de exposición Verificar en los contratistas capacitaciones en riesgo público</t>
  </si>
  <si>
    <t>Posición sedente para la ejecución de informes o demás documentación requerida por los clientes</t>
  </si>
  <si>
    <t>Responsabilidad en el suministro de información, trato con los clientes y resolución rápida de requerimientos</t>
  </si>
  <si>
    <t>Aumento repentino de ritmo de trabajo, resolución de conflictos, quejas o reclamos por parte de los clientes</t>
  </si>
  <si>
    <t>Resolución de conflictos: solución a quejas sobre alteraciones locativas o demás inconformidades por parte de los clientes internos</t>
  </si>
  <si>
    <t>Resolución de conflictos: agilidad para proporcionar información idónea o remitir al area encargada</t>
  </si>
  <si>
    <t>pruebas psicofísicas actualizadas para el manejo de armas de fuego</t>
  </si>
  <si>
    <t>heridas, fracturas, traumas</t>
  </si>
  <si>
    <t>verificar en la empresa contratistas según requerimientos de 1920 de 2018</t>
  </si>
  <si>
    <t>Edificio/proveedor y contratista</t>
  </si>
  <si>
    <t>Verificar el uso de elementos de protección personal como guantes, y botas dieléctricas</t>
  </si>
  <si>
    <t>Caída por ejecución de actividades de limpieza en los diferentes áreas del edificio</t>
  </si>
  <si>
    <t>manipulación de diferentes objetos y herramientas para la ejecución de actividades de aseo</t>
  </si>
  <si>
    <t>Ejecución de actividades repetitivas con predominio en miembros superiores para barrido, trapeado y limpieza de las instalaciones</t>
  </si>
  <si>
    <t>Lumbalgias, alteraciones osteomusculares</t>
  </si>
  <si>
    <t>Contacto y rendición de cuentas al area administrativa del edificio</t>
  </si>
  <si>
    <t>Resolución de conflictos: en caso de que existan inconformidades por la ejecución de las actividades propuestas</t>
  </si>
  <si>
    <t>Verificar conexiones aledañas a la greca; programa de inspecciones orden y aseo</t>
  </si>
  <si>
    <t>Posición bípeda para la ejecución de actividades del edificio</t>
  </si>
  <si>
    <t>Se procede a la ejecución de los mantenimiento preventivos programados, así como los correctivos de ser necesarios, coordinación de personal proveedores de servicios de mantenimiento</t>
  </si>
  <si>
    <t>Señalización de riesgo auditivo dentro al ingreso  cuarto de bombas, planta eléctrica, caldera y tanque</t>
  </si>
  <si>
    <t>Manipulación de diferentes niveles de electricidad principalmente en la planta eléctrica</t>
  </si>
  <si>
    <t>Implementar programa de inspecciones; señalizar riesgo electrico en la planta eléctrica, caldera y tanques y cuarto de bombas</t>
  </si>
  <si>
    <t>Desplazamiento dentro de las instalaciones par ejecución de mantenimientos asignados</t>
  </si>
  <si>
    <t>Riesgos de caídas por revisiones de rutina, revisiones generales, adecuaciones</t>
  </si>
  <si>
    <t>Uso de arnés, línea de vida y demás Epp requeridos</t>
  </si>
  <si>
    <t>verificar curso de alturas actualizado, liberar permiso para trabajo en alturas una vez se cumplan con todos los requisitos; instalación de línea de vida en maquina de ascensores</t>
  </si>
  <si>
    <t>Síndrome de túnel de carpo, alteraciones osteomuscular</t>
  </si>
  <si>
    <t>Responsabilidad en verificar el adecuado funcionamiento en instalaciones eléctricas, sistemas contraincendios, cuarto de bombas y demás equipos necesarios que impidan quejas por parte de los clientes o usuarios</t>
  </si>
  <si>
    <t>Por parte del edificio realizar inducción inicial de  riesgos; implementar plan de emergencias y programar simulacro de evacuación mínimo una vez al año/ verificar en proveedores y contratistas capacitación sobre riesgos naturales; actualizar hoja de vida de los extintor, implementar semestralmente inspecciones, señalización de equipos de respuesta ante emergencias.</t>
  </si>
  <si>
    <t>Contacto directo con personal interno y externo del edificio</t>
  </si>
  <si>
    <t>Desplazamiento fuera de las instalaciones para verificar funcionamiento adecuado de dispositivos de seguridad</t>
  </si>
  <si>
    <t>Posición bípeda prolongada dentro dentro de la jornada laboral</t>
  </si>
  <si>
    <t>Verificar el ingreso de peatones al edificio, informar modificaciones o demás actividades que sean autorizadas por la administración al personal externo del edificio.</t>
  </si>
  <si>
    <t>Aumento repentino de ritmo de trabajo, resolución de conflictos, quejas o reclamos por parte de los usuarios</t>
  </si>
  <si>
    <t>Responsabilidad en el ingreso de equipos de computo y demás elementos que se ingresen ajenos a la institución</t>
  </si>
  <si>
    <t>Durante el ingreso a las instalaciones existe riesgo de caídas dentro de las instalaciones del edificio</t>
  </si>
  <si>
    <t>golpes laseraciones</t>
  </si>
  <si>
    <t>implementar programa de mantenimiento locativo y de inspecciones de orden y aseo</t>
  </si>
  <si>
    <t xml:space="preserve">Ubicación de instalaciones de la institución con probabilidad de presentar sismos. </t>
  </si>
  <si>
    <t>INGRESO AL EDIFICIO</t>
  </si>
  <si>
    <t>ADMINISTRATIVO (Personal del Contratista de Administración)</t>
  </si>
  <si>
    <t>OPERATIVO/CONTRATISTA SERVICIOS GENERALES</t>
  </si>
  <si>
    <t>OPERATIVO/MANTENIMIENTO/CONTRATISTA</t>
  </si>
  <si>
    <t>OPERATIVO/SEGURIDAD FISICA/CONTRATISTA</t>
  </si>
  <si>
    <t>USUARIOS/ VISITANTES / CONTRATISTAS DE ACTIVIDADES NO MISIONALES</t>
  </si>
  <si>
    <t>OTROS ACTIVIDADES</t>
  </si>
  <si>
    <t>EDIFICIO ELEMENTO P.H</t>
  </si>
  <si>
    <t>Jefe de Seguridad</t>
  </si>
  <si>
    <t>Thomas Greg</t>
  </si>
  <si>
    <t>Seguimiento a entrega de equipamento al personal</t>
  </si>
  <si>
    <t>No aplica</t>
  </si>
  <si>
    <t>Edifiico Elemento</t>
  </si>
  <si>
    <t>Plan de seguridad y autoproteccion</t>
  </si>
  <si>
    <t>Pausas activas, relevos del perosnal</t>
  </si>
  <si>
    <t>Elemento/Thomas Greg</t>
  </si>
  <si>
    <t>Induccion de seguridad y salud en el trabajo</t>
  </si>
  <si>
    <t>Capacitaciones con el proveedor</t>
  </si>
  <si>
    <t>capacitacion con el proveedor</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</si>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</sst>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0"/>
      <name val="Arial"/>
    </font>
    <font>
      <sz val="11"/>
      <color theme="1"/>
      <name val="Calibri"/>
      <family val="2"/>
      <scheme val="minor"/>
    </font>
    <font>
      <sz val="8"/>
      <name val="Arial"/>
      <family val="2"/>
    </font>
    <font>
      <sz val="10"/>
      <name val="Arial"/>
      <family val="2"/>
    </font>
    <font>
      <b/>
      <sz val="9"/>
      <name val="Verdana"/>
      <family val="2"/>
    </font>
    <font>
      <b/>
      <sz val="14"/>
      <name val="Arial"/>
      <family val="2"/>
    </font>
    <font>
      <b/>
      <sz val="10"/>
      <name val="Arial"/>
      <family val="2"/>
    </font>
    <font>
      <sz val="9"/>
      <name val="Arial"/>
      <family val="2"/>
    </font>
    <font>
      <b/>
      <sz val="11"/>
      <name val="Arial"/>
      <family val="2"/>
    </font>
    <font>
      <sz val="11"/>
      <name val="Arial"/>
      <family val="2"/>
    </font>
    <font>
      <sz val="13"/>
      <name val="Arial"/>
      <family val="2"/>
    </font>
    <font>
      <sz val="10"/>
      <name val="Arial"/>
      <family val="2"/>
    </font>
    <font>
      <b/>
      <sz val="12"/>
      <name val="Arial"/>
      <family val="2"/>
    </font>
    <font>
      <sz val="14"/>
      <name val="Arial"/>
      <family val="2"/>
    </font>
    <font>
      <b/>
      <sz val="9"/>
      <name val="Arial Narrow"/>
      <family val="2"/>
    </font>
    <font>
      <b/>
      <sz val="9"/>
      <color indexed="81"/>
      <name val="Tahoma"/>
      <family val="2"/>
    </font>
    <font>
      <sz val="9"/>
      <color indexed="81"/>
      <name val="Tahoma"/>
      <family val="2"/>
    </font>
    <font>
      <b/>
      <sz val="8"/>
      <color indexed="81"/>
      <name val="Tahoma"/>
      <family val="2"/>
    </font>
    <font>
      <sz val="8"/>
      <color indexed="81"/>
      <name val="Tahoma"/>
      <family val="2"/>
    </font>
    <font>
      <sz val="16"/>
      <name val="Arial"/>
      <family val="2"/>
    </font>
    <font>
      <sz val="16"/>
      <color rgb="FF000000"/>
      <name val="Calibri"/>
      <family val="2"/>
    </font>
    <font>
      <sz val="18"/>
      <color indexed="8"/>
      <name val="Garamond"/>
      <family val="1"/>
    </font>
    <font>
      <sz val="16"/>
      <color indexed="8"/>
      <name val="Garamond"/>
      <family val="1"/>
    </font>
    <font>
      <b/>
      <sz val="16"/>
      <color rgb="FF000000"/>
      <name val="Futura Md BT"/>
    </font>
    <font>
      <b/>
      <sz val="14"/>
      <color rgb="FF000000"/>
      <name val="Futura Md BT"/>
    </font>
    <font>
      <b/>
      <shadow/>
      <sz val="20"/>
      <color rgb="FFFF0000"/>
      <name val="Futura Md BT"/>
    </font>
    <font>
      <b/>
      <sz val="8"/>
      <name val="Arial"/>
      <family val="2"/>
    </font>
    <font>
      <b/>
      <i/>
      <sz val="8"/>
      <name val="Arial"/>
      <family val="2"/>
    </font>
    <font>
      <b/>
      <i/>
      <sz val="11"/>
      <name val="Arial"/>
      <family val="2"/>
    </font>
    <font>
      <b/>
      <i/>
      <sz val="12"/>
      <name val="Arial"/>
      <family val="2"/>
    </font>
  </fonts>
  <fills count="2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2" tint="-0.249977111117893"/>
        <bgColor indexed="64"/>
      </patternFill>
    </fill>
    <fill>
      <patternFill patternType="solid">
        <fgColor rgb="FFFF0000"/>
        <bgColor indexed="64"/>
      </patternFill>
    </fill>
    <fill>
      <patternFill patternType="solid">
        <fgColor indexed="51"/>
        <bgColor indexed="64"/>
      </patternFill>
    </fill>
    <fill>
      <patternFill patternType="solid">
        <fgColor indexed="44"/>
        <bgColor indexed="64"/>
      </patternFill>
    </fill>
    <fill>
      <patternFill patternType="solid">
        <fgColor indexed="50"/>
        <bgColor indexed="64"/>
      </patternFill>
    </fill>
    <fill>
      <patternFill patternType="solid">
        <fgColor indexed="46"/>
        <bgColor indexed="64"/>
      </patternFill>
    </fill>
    <fill>
      <patternFill patternType="solid">
        <fgColor indexed="48"/>
        <bgColor indexed="64"/>
      </patternFill>
    </fill>
    <fill>
      <patternFill patternType="solid">
        <fgColor indexed="52"/>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00B050"/>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9"/>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C0504D"/>
      </left>
      <right style="medium">
        <color rgb="FFC0504D"/>
      </right>
      <top/>
      <bottom style="medium">
        <color rgb="FFC0504D"/>
      </bottom>
      <diagonal/>
    </border>
    <border>
      <left style="medium">
        <color rgb="FFC0504D"/>
      </left>
      <right style="medium">
        <color rgb="FFC0504D"/>
      </right>
      <top style="medium">
        <color rgb="FFC0504D"/>
      </top>
      <bottom style="medium">
        <color rgb="FFC0504D"/>
      </bottom>
      <diagonal/>
    </border>
    <border>
      <left style="medium">
        <color rgb="FFC0504D"/>
      </left>
      <right style="medium">
        <color rgb="FFC0504D"/>
      </right>
      <top style="medium">
        <color rgb="FFC0504D"/>
      </top>
      <bottom/>
      <diagonal/>
    </border>
    <border>
      <left style="medium">
        <color rgb="FFC0504D"/>
      </left>
      <right style="medium">
        <color rgb="FFC0504D"/>
      </right>
      <top/>
      <bottom/>
      <diagonal/>
    </border>
    <border>
      <left/>
      <right style="medium">
        <color rgb="FFC0504D"/>
      </right>
      <top style="medium">
        <color rgb="FFC0504D"/>
      </top>
      <bottom style="medium">
        <color rgb="FFC0504D"/>
      </bottom>
      <diagonal/>
    </border>
    <border>
      <left/>
      <right/>
      <top style="medium">
        <color rgb="FFC0504D"/>
      </top>
      <bottom style="medium">
        <color rgb="FFC0504D"/>
      </bottom>
      <diagonal/>
    </border>
    <border>
      <left style="medium">
        <color rgb="FFC0504D"/>
      </left>
      <right/>
      <top style="medium">
        <color rgb="FFC0504D"/>
      </top>
      <bottom style="medium">
        <color rgb="FFC0504D"/>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right style="thin">
        <color auto="1"/>
      </right>
      <top/>
      <bottom/>
      <diagonal/>
    </border>
  </borders>
  <cellStyleXfs count="7">
    <xf numFmtId="0" fontId="0" fillId="0" borderId="0"/>
    <xf numFmtId="0" fontId="3" fillId="0" borderId="0"/>
    <xf numFmtId="0" fontId="3" fillId="0" borderId="0"/>
    <xf numFmtId="0" fontId="1" fillId="0" borderId="0"/>
    <xf numFmtId="9" fontId="11" fillId="0" borderId="0" applyFont="0" applyFill="0" applyBorder="0" applyAlignment="0" applyProtection="0"/>
    <xf numFmtId="0" fontId="9" fillId="0" borderId="0"/>
    <xf numFmtId="9" fontId="3" fillId="0" borderId="0" applyFont="0" applyFill="0" applyBorder="0" applyAlignment="0" applyProtection="0"/>
  </cellStyleXfs>
  <cellXfs count="268">
    <xf numFmtId="0" fontId="0" fillId="0" borderId="0" xfId="0"/>
    <xf numFmtId="0" fontId="6" fillId="0" borderId="0" xfId="0" applyFont="1" applyFill="1"/>
    <xf numFmtId="0" fontId="6"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6" fillId="2" borderId="0" xfId="0" applyFont="1" applyFill="1"/>
    <xf numFmtId="0" fontId="6" fillId="2" borderId="0" xfId="0" applyFont="1" applyFill="1" applyAlignment="1">
      <alignment horizontal="center" vertical="center" wrapText="1"/>
    </xf>
    <xf numFmtId="0" fontId="8" fillId="2" borderId="0" xfId="0" applyFont="1" applyFill="1"/>
    <xf numFmtId="0" fontId="6" fillId="2" borderId="1" xfId="0" applyFont="1" applyFill="1" applyBorder="1"/>
    <xf numFmtId="0" fontId="3" fillId="3" borderId="1" xfId="0" applyFont="1" applyFill="1" applyBorder="1" applyAlignment="1">
      <alignment vertical="center" wrapText="1"/>
    </xf>
    <xf numFmtId="0" fontId="0" fillId="0" borderId="1" xfId="0" applyBorder="1"/>
    <xf numFmtId="0" fontId="6" fillId="2" borderId="1" xfId="0" applyFont="1" applyFill="1" applyBorder="1" applyAlignment="1">
      <alignment horizontal="center" vertical="center" wrapText="1"/>
    </xf>
    <xf numFmtId="0" fontId="3" fillId="3" borderId="1" xfId="0" applyFont="1" applyFill="1" applyBorder="1" applyAlignment="1" applyProtection="1">
      <alignment vertical="center" wrapText="1"/>
    </xf>
    <xf numFmtId="0" fontId="0" fillId="0" borderId="1" xfId="0" applyBorder="1" applyAlignment="1">
      <alignment vertical="center"/>
    </xf>
    <xf numFmtId="0" fontId="3" fillId="0" borderId="1" xfId="0" applyFont="1" applyBorder="1" applyAlignment="1">
      <alignment vertical="center"/>
    </xf>
    <xf numFmtId="0" fontId="3" fillId="0" borderId="1" xfId="0" applyFont="1" applyBorder="1"/>
    <xf numFmtId="0" fontId="10" fillId="3" borderId="1" xfId="0" applyFont="1" applyFill="1" applyBorder="1" applyAlignment="1">
      <alignment vertical="center" wrapText="1"/>
    </xf>
    <xf numFmtId="0" fontId="9" fillId="0" borderId="1" xfId="0" applyFont="1" applyFill="1" applyBorder="1" applyAlignment="1">
      <alignment horizontal="center" vertical="center" wrapText="1"/>
    </xf>
    <xf numFmtId="0" fontId="9" fillId="0" borderId="1" xfId="1" applyFont="1" applyFill="1" applyBorder="1" applyAlignment="1">
      <alignment horizontal="center" vertical="center" wrapText="1"/>
    </xf>
    <xf numFmtId="0" fontId="9" fillId="0" borderId="1" xfId="0" applyFont="1" applyBorder="1" applyAlignment="1">
      <alignment wrapText="1"/>
    </xf>
    <xf numFmtId="0" fontId="9" fillId="6" borderId="1"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8" fillId="2" borderId="1" xfId="0" applyFont="1" applyFill="1" applyBorder="1" applyAlignment="1">
      <alignment wrapText="1"/>
    </xf>
    <xf numFmtId="0" fontId="9" fillId="2" borderId="1" xfId="0" applyFont="1" applyFill="1" applyBorder="1" applyAlignment="1">
      <alignment horizontal="center" vertical="center" wrapText="1"/>
    </xf>
    <xf numFmtId="0" fontId="3" fillId="2" borderId="0" xfId="0" applyFont="1" applyFill="1"/>
    <xf numFmtId="0" fontId="6" fillId="0" borderId="1" xfId="0" applyFont="1" applyFill="1" applyBorder="1"/>
    <xf numFmtId="0" fontId="6" fillId="0" borderId="2" xfId="0" applyFont="1" applyFill="1" applyBorder="1" applyAlignment="1">
      <alignment horizontal="center"/>
    </xf>
    <xf numFmtId="0" fontId="6" fillId="0" borderId="4" xfId="0" applyFont="1" applyFill="1" applyBorder="1" applyAlignment="1">
      <alignment horizontal="center"/>
    </xf>
    <xf numFmtId="0" fontId="6" fillId="0" borderId="3" xfId="0" applyFont="1" applyFill="1" applyBorder="1" applyAlignment="1">
      <alignment horizontal="center"/>
    </xf>
    <xf numFmtId="0" fontId="9" fillId="2" borderId="1" xfId="0" applyFont="1" applyFill="1" applyBorder="1" applyAlignment="1">
      <alignment horizontal="center" vertical="center" wrapText="1"/>
    </xf>
    <xf numFmtId="0" fontId="6" fillId="0" borderId="2" xfId="0" applyFont="1" applyFill="1" applyBorder="1" applyAlignment="1">
      <alignment horizontal="center"/>
    </xf>
    <xf numFmtId="0" fontId="6" fillId="0" borderId="4" xfId="0" applyFont="1" applyFill="1" applyBorder="1" applyAlignment="1">
      <alignment horizontal="center"/>
    </xf>
    <xf numFmtId="0" fontId="6" fillId="0" borderId="3" xfId="0" applyFont="1" applyFill="1" applyBorder="1" applyAlignment="1">
      <alignment horizontal="center"/>
    </xf>
    <xf numFmtId="0" fontId="9" fillId="0" borderId="0" xfId="5"/>
    <xf numFmtId="0" fontId="9" fillId="0" borderId="1" xfId="5" applyBorder="1" applyAlignment="1">
      <alignment vertical="justify"/>
    </xf>
    <xf numFmtId="0" fontId="9" fillId="0" borderId="1" xfId="5" applyBorder="1" applyAlignment="1">
      <alignment horizontal="left" vertical="justify"/>
    </xf>
    <xf numFmtId="0" fontId="8" fillId="0" borderId="1" xfId="5" applyFont="1" applyBorder="1" applyAlignment="1">
      <alignment horizontal="center" vertical="center"/>
    </xf>
    <xf numFmtId="0" fontId="9" fillId="0" borderId="1" xfId="5" applyFont="1" applyBorder="1" applyAlignment="1">
      <alignment vertical="justify"/>
    </xf>
    <xf numFmtId="0" fontId="9" fillId="0" borderId="1" xfId="5" applyBorder="1"/>
    <xf numFmtId="0" fontId="9" fillId="0" borderId="1" xfId="5" applyBorder="1" applyAlignment="1">
      <alignment horizontal="justify" vertical="center"/>
    </xf>
    <xf numFmtId="0" fontId="9" fillId="0" borderId="1" xfId="5" applyBorder="1" applyAlignment="1">
      <alignment vertical="center"/>
    </xf>
    <xf numFmtId="0" fontId="9" fillId="0" borderId="1" xfId="5" applyFont="1" applyBorder="1" applyAlignment="1">
      <alignment horizontal="justify" vertical="justify"/>
    </xf>
    <xf numFmtId="0" fontId="9" fillId="0" borderId="1" xfId="5" applyBorder="1" applyAlignment="1">
      <alignment horizontal="center" vertical="justify"/>
    </xf>
    <xf numFmtId="0" fontId="9" fillId="0" borderId="1" xfId="5" applyFont="1" applyBorder="1" applyAlignment="1">
      <alignment vertical="distributed"/>
    </xf>
    <xf numFmtId="0" fontId="9" fillId="0" borderId="1" xfId="5" applyBorder="1" applyAlignment="1">
      <alignment horizontal="center" vertical="center"/>
    </xf>
    <xf numFmtId="0" fontId="8" fillId="0" borderId="1" xfId="5" applyFont="1" applyBorder="1" applyAlignment="1">
      <alignment horizontal="center"/>
    </xf>
    <xf numFmtId="0" fontId="9" fillId="0" borderId="0" xfId="5" applyAlignment="1">
      <alignment horizontal="left"/>
    </xf>
    <xf numFmtId="0" fontId="9" fillId="0" borderId="1" xfId="5" applyFont="1" applyBorder="1" applyAlignment="1">
      <alignment vertical="justify" wrapText="1"/>
    </xf>
    <xf numFmtId="0" fontId="9" fillId="0" borderId="1" xfId="5" applyBorder="1" applyAlignment="1">
      <alignment horizontal="left"/>
    </xf>
    <xf numFmtId="0" fontId="9" fillId="0" borderId="1" xfId="5" applyBorder="1" applyAlignment="1">
      <alignment horizontal="left" vertical="center"/>
    </xf>
    <xf numFmtId="0" fontId="9" fillId="0" borderId="1" xfId="5" applyFont="1" applyBorder="1" applyAlignment="1">
      <alignment horizontal="left" vertical="justify"/>
    </xf>
    <xf numFmtId="0" fontId="9" fillId="0" borderId="1" xfId="5" applyFont="1" applyBorder="1" applyAlignment="1">
      <alignment horizontal="left" vertical="center"/>
    </xf>
    <xf numFmtId="0" fontId="9" fillId="0" borderId="1" xfId="5" applyBorder="1" applyAlignment="1">
      <alignment horizontal="justify" vertical="justify" wrapText="1"/>
    </xf>
    <xf numFmtId="0" fontId="9" fillId="0" borderId="1" xfId="5" applyFont="1" applyBorder="1" applyAlignment="1">
      <alignment horizontal="justify" vertical="justify" wrapText="1"/>
    </xf>
    <xf numFmtId="0" fontId="9" fillId="0" borderId="0" xfId="5" applyBorder="1"/>
    <xf numFmtId="0" fontId="19" fillId="0" borderId="0" xfId="5" applyFont="1" applyAlignment="1">
      <alignment horizontal="left" readingOrder="1"/>
    </xf>
    <xf numFmtId="0" fontId="20" fillId="0" borderId="15" xfId="5" applyFont="1" applyBorder="1" applyAlignment="1">
      <alignment horizontal="left" vertical="center" wrapText="1" readingOrder="1"/>
    </xf>
    <xf numFmtId="0" fontId="23" fillId="16" borderId="15" xfId="5" applyFont="1" applyFill="1" applyBorder="1" applyAlignment="1">
      <alignment horizontal="center" vertical="center" wrapText="1" readingOrder="1"/>
    </xf>
    <xf numFmtId="0" fontId="24" fillId="16" borderId="15" xfId="5" applyFont="1" applyFill="1" applyBorder="1" applyAlignment="1">
      <alignment horizontal="center" vertical="center" wrapText="1" readingOrder="1"/>
    </xf>
    <xf numFmtId="0" fontId="9" fillId="2" borderId="0" xfId="5" applyFill="1"/>
    <xf numFmtId="0" fontId="2" fillId="2" borderId="0" xfId="5" applyFont="1" applyFill="1"/>
    <xf numFmtId="0" fontId="2" fillId="0" borderId="1" xfId="5" applyFont="1" applyBorder="1" applyAlignment="1">
      <alignment vertical="center" wrapText="1"/>
    </xf>
    <xf numFmtId="0" fontId="2" fillId="0" borderId="1" xfId="5" applyFont="1" applyBorder="1" applyAlignment="1">
      <alignment horizontal="center" vertical="center"/>
    </xf>
    <xf numFmtId="0" fontId="26" fillId="17" borderId="1" xfId="5" applyFont="1" applyFill="1" applyBorder="1" applyAlignment="1">
      <alignment horizontal="center"/>
    </xf>
    <xf numFmtId="0" fontId="26" fillId="17" borderId="1" xfId="5" applyFont="1" applyFill="1" applyBorder="1"/>
    <xf numFmtId="0" fontId="2" fillId="2" borderId="0" xfId="5" applyFont="1" applyFill="1" applyBorder="1"/>
    <xf numFmtId="0" fontId="9" fillId="2" borderId="0" xfId="5" applyFill="1" applyBorder="1"/>
    <xf numFmtId="0" fontId="2" fillId="2" borderId="0" xfId="5" applyFont="1" applyFill="1" applyBorder="1" applyAlignment="1">
      <alignment vertical="center" wrapText="1"/>
    </xf>
    <xf numFmtId="0" fontId="2" fillId="2" borderId="0" xfId="5" applyFont="1" applyFill="1" applyBorder="1" applyAlignment="1">
      <alignment horizontal="center" vertical="center"/>
    </xf>
    <xf numFmtId="0" fontId="2" fillId="2" borderId="0" xfId="5" applyFont="1" applyFill="1" applyBorder="1" applyAlignment="1">
      <alignment horizontal="left" vertical="center" wrapText="1"/>
    </xf>
    <xf numFmtId="0" fontId="2" fillId="2" borderId="0" xfId="5" applyFont="1" applyFill="1" applyBorder="1" applyAlignment="1">
      <alignment horizontal="left" vertical="center"/>
    </xf>
    <xf numFmtId="0" fontId="26" fillId="18" borderId="1" xfId="5" applyFont="1" applyFill="1" applyBorder="1" applyAlignment="1">
      <alignment horizontal="center"/>
    </xf>
    <xf numFmtId="0" fontId="26" fillId="18" borderId="1" xfId="5" applyFont="1" applyFill="1" applyBorder="1"/>
    <xf numFmtId="0" fontId="2" fillId="2" borderId="0" xfId="5" applyFont="1" applyFill="1" applyBorder="1" applyAlignment="1">
      <alignment horizontal="right"/>
    </xf>
    <xf numFmtId="0" fontId="2" fillId="2" borderId="0" xfId="5" applyFont="1" applyFill="1" applyBorder="1" applyAlignment="1">
      <alignment horizontal="center" vertical="center" wrapText="1"/>
    </xf>
    <xf numFmtId="0" fontId="2" fillId="19" borderId="1" xfId="5" applyFont="1" applyFill="1" applyBorder="1" applyAlignment="1">
      <alignment horizontal="right"/>
    </xf>
    <xf numFmtId="0" fontId="2" fillId="6" borderId="1" xfId="5" applyFont="1" applyFill="1" applyBorder="1" applyAlignment="1">
      <alignment horizontal="left" vertical="center" wrapText="1"/>
    </xf>
    <xf numFmtId="0" fontId="2" fillId="19" borderId="1" xfId="5" applyFont="1" applyFill="1" applyBorder="1" applyAlignment="1">
      <alignment horizontal="left" vertical="center"/>
    </xf>
    <xf numFmtId="0" fontId="2" fillId="9" borderId="1" xfId="5" applyFont="1" applyFill="1" applyBorder="1" applyAlignment="1">
      <alignment vertical="center" wrapText="1"/>
    </xf>
    <xf numFmtId="0" fontId="26" fillId="19" borderId="1" xfId="5" applyFont="1" applyFill="1" applyBorder="1" applyAlignment="1">
      <alignment horizontal="right" vertical="center" wrapText="1"/>
    </xf>
    <xf numFmtId="0" fontId="2" fillId="6" borderId="1" xfId="5" applyFont="1" applyFill="1" applyBorder="1" applyAlignment="1">
      <alignment vertical="center" wrapText="1"/>
    </xf>
    <xf numFmtId="0" fontId="2" fillId="9" borderId="1" xfId="5" applyFont="1" applyFill="1" applyBorder="1" applyAlignment="1">
      <alignment horizontal="left" vertical="center" wrapText="1"/>
    </xf>
    <xf numFmtId="0" fontId="2" fillId="0" borderId="1" xfId="5" quotePrefix="1" applyFont="1" applyBorder="1" applyAlignment="1">
      <alignment vertical="center" wrapText="1"/>
    </xf>
    <xf numFmtId="16" fontId="2" fillId="0" borderId="1" xfId="5" quotePrefix="1" applyNumberFormat="1" applyFont="1" applyBorder="1" applyAlignment="1">
      <alignment vertical="center" wrapText="1"/>
    </xf>
    <xf numFmtId="0" fontId="2" fillId="2" borderId="0" xfId="5" applyFont="1" applyFill="1" applyBorder="1" applyAlignment="1">
      <alignment vertical="center"/>
    </xf>
    <xf numFmtId="0" fontId="2" fillId="0" borderId="1" xfId="5" applyFont="1" applyBorder="1" applyAlignment="1">
      <alignment vertical="center"/>
    </xf>
    <xf numFmtId="0" fontId="2" fillId="0" borderId="21" xfId="5" applyFont="1" applyBorder="1" applyAlignment="1">
      <alignment horizontal="center" vertical="center" wrapText="1"/>
    </xf>
    <xf numFmtId="0" fontId="2" fillId="0" borderId="22" xfId="5" applyFont="1" applyBorder="1" applyAlignment="1">
      <alignment horizontal="center" vertical="center" wrapText="1"/>
    </xf>
    <xf numFmtId="0" fontId="2" fillId="0" borderId="23" xfId="5" applyFont="1" applyBorder="1" applyAlignment="1">
      <alignment horizontal="center" vertical="center" wrapText="1"/>
    </xf>
    <xf numFmtId="0" fontId="2" fillId="0" borderId="24" xfId="5" applyFont="1" applyBorder="1" applyAlignment="1">
      <alignment horizontal="center" vertical="center" wrapText="1"/>
    </xf>
    <xf numFmtId="0" fontId="2" fillId="0" borderId="1" xfId="5" applyFont="1" applyBorder="1" applyAlignment="1">
      <alignment horizontal="center" vertical="center" wrapText="1"/>
    </xf>
    <xf numFmtId="0" fontId="2" fillId="0" borderId="25" xfId="5" applyFont="1" applyBorder="1" applyAlignment="1">
      <alignment horizontal="center" vertical="center" wrapText="1"/>
    </xf>
    <xf numFmtId="0" fontId="26" fillId="17" borderId="26" xfId="5" applyFont="1" applyFill="1" applyBorder="1" applyAlignment="1">
      <alignment horizontal="center" vertical="center" wrapText="1"/>
    </xf>
    <xf numFmtId="0" fontId="26" fillId="17" borderId="27" xfId="5" applyFont="1" applyFill="1" applyBorder="1" applyAlignment="1">
      <alignment horizontal="center" vertical="center" wrapText="1"/>
    </xf>
    <xf numFmtId="0" fontId="26" fillId="17" borderId="28" xfId="5" applyFont="1" applyFill="1" applyBorder="1" applyAlignment="1">
      <alignment horizontal="center" vertical="center" wrapText="1"/>
    </xf>
    <xf numFmtId="0" fontId="2" fillId="17" borderId="1" xfId="5" applyFont="1" applyFill="1" applyBorder="1" applyAlignment="1">
      <alignment horizontal="center" vertical="center"/>
    </xf>
    <xf numFmtId="0" fontId="2" fillId="17" borderId="1" xfId="5" applyFont="1" applyFill="1" applyBorder="1" applyAlignment="1">
      <alignment horizontal="center" vertical="center" wrapText="1"/>
    </xf>
    <xf numFmtId="0" fontId="2" fillId="20" borderId="1" xfId="5" applyFont="1" applyFill="1" applyBorder="1" applyAlignment="1">
      <alignment horizontal="center" vertical="center"/>
    </xf>
    <xf numFmtId="0" fontId="2" fillId="21" borderId="1" xfId="5" applyFont="1" applyFill="1" applyBorder="1" applyAlignment="1">
      <alignment horizontal="center" vertical="center" wrapText="1"/>
    </xf>
    <xf numFmtId="0" fontId="2" fillId="21" borderId="1" xfId="5" applyFont="1" applyFill="1" applyBorder="1" applyAlignment="1">
      <alignment horizontal="center" vertical="center"/>
    </xf>
    <xf numFmtId="0" fontId="2" fillId="0" borderId="23" xfId="5" applyFont="1" applyBorder="1" applyAlignment="1">
      <alignment horizontal="center" vertical="center"/>
    </xf>
    <xf numFmtId="0" fontId="2" fillId="0" borderId="25" xfId="5" applyFont="1" applyBorder="1" applyAlignment="1">
      <alignment horizontal="center" vertical="center"/>
    </xf>
    <xf numFmtId="0" fontId="9" fillId="2" borderId="1" xfId="0" applyFont="1" applyFill="1" applyBorder="1" applyAlignment="1">
      <alignment horizontal="center" vertical="center" wrapText="1"/>
    </xf>
    <xf numFmtId="0" fontId="6" fillId="0" borderId="2" xfId="0" applyFont="1" applyFill="1" applyBorder="1" applyAlignment="1">
      <alignment horizontal="center"/>
    </xf>
    <xf numFmtId="0" fontId="6" fillId="0" borderId="4" xfId="0" applyFont="1" applyFill="1" applyBorder="1" applyAlignment="1">
      <alignment horizontal="center"/>
    </xf>
    <xf numFmtId="0" fontId="6" fillId="0" borderId="3" xfId="0" applyFont="1" applyFill="1" applyBorder="1" applyAlignment="1">
      <alignment horizontal="center"/>
    </xf>
    <xf numFmtId="0" fontId="6" fillId="0" borderId="0" xfId="1" applyFont="1" applyFill="1"/>
    <xf numFmtId="0" fontId="6" fillId="0" borderId="1" xfId="1" applyFont="1" applyFill="1" applyBorder="1"/>
    <xf numFmtId="0" fontId="6" fillId="0" borderId="0" xfId="0" applyFont="1" applyFill="1" applyBorder="1"/>
    <xf numFmtId="0" fontId="6" fillId="0" borderId="0" xfId="1" applyFont="1" applyFill="1" applyBorder="1"/>
    <xf numFmtId="0" fontId="6" fillId="0" borderId="1" xfId="0" applyFont="1" applyFill="1" applyBorder="1" applyAlignment="1"/>
    <xf numFmtId="0" fontId="3" fillId="0" borderId="1" xfId="0" applyFont="1" applyFill="1" applyBorder="1" applyAlignment="1">
      <alignment horizontal="center"/>
    </xf>
    <xf numFmtId="14" fontId="3" fillId="0" borderId="1" xfId="0" applyNumberFormat="1" applyFont="1" applyFill="1" applyBorder="1" applyAlignment="1">
      <alignment horizontal="center"/>
    </xf>
    <xf numFmtId="0" fontId="6" fillId="0" borderId="3" xfId="0" applyFont="1" applyFill="1" applyBorder="1" applyAlignment="1">
      <alignment horizontal="center"/>
    </xf>
    <xf numFmtId="0" fontId="6" fillId="0" borderId="2" xfId="0" applyFont="1" applyFill="1" applyBorder="1" applyAlignment="1">
      <alignment horizontal="center"/>
    </xf>
    <xf numFmtId="0" fontId="6" fillId="0" borderId="4" xfId="0" applyFont="1" applyFill="1" applyBorder="1" applyAlignment="1">
      <alignment horizont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3" fillId="0" borderId="1" xfId="1" applyFont="1" applyFill="1" applyBorder="1" applyAlignment="1">
      <alignment horizontal="center" vertical="center" wrapText="1"/>
    </xf>
    <xf numFmtId="0" fontId="9" fillId="22" borderId="1"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5" xfId="1"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0" borderId="5" xfId="0" applyFont="1" applyBorder="1" applyAlignment="1">
      <alignment wrapText="1"/>
    </xf>
    <xf numFmtId="0" fontId="6" fillId="0" borderId="5" xfId="0" applyFont="1" applyFill="1" applyBorder="1"/>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22" borderId="1" xfId="0" applyFont="1" applyFill="1" applyBorder="1" applyAlignment="1">
      <alignment horizontal="center" vertical="center" wrapText="1"/>
    </xf>
    <xf numFmtId="0" fontId="3" fillId="22" borderId="1"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textRotation="90" wrapText="1"/>
    </xf>
    <xf numFmtId="0" fontId="4" fillId="2" borderId="1" xfId="1" applyFont="1" applyFill="1" applyBorder="1" applyAlignment="1">
      <alignment horizontal="center" vertical="center" textRotation="90" wrapText="1"/>
    </xf>
    <xf numFmtId="0" fontId="6" fillId="0" borderId="2" xfId="0" applyFont="1" applyFill="1" applyBorder="1" applyAlignment="1">
      <alignment horizontal="center"/>
    </xf>
    <xf numFmtId="0" fontId="6" fillId="0" borderId="4" xfId="0" applyFont="1" applyFill="1" applyBorder="1" applyAlignment="1">
      <alignment horizontal="center"/>
    </xf>
    <xf numFmtId="0" fontId="6" fillId="0" borderId="3" xfId="0" applyFont="1" applyFill="1" applyBorder="1" applyAlignment="1">
      <alignment horizontal="center"/>
    </xf>
    <xf numFmtId="0" fontId="9" fillId="5" borderId="5" xfId="0" applyFont="1" applyFill="1" applyBorder="1" applyAlignment="1">
      <alignment horizontal="center" vertical="center" textRotation="90" wrapText="1"/>
    </xf>
    <xf numFmtId="0" fontId="9" fillId="5" borderId="7" xfId="0" applyFont="1" applyFill="1" applyBorder="1" applyAlignment="1">
      <alignment horizontal="center" vertical="center" textRotation="90" wrapText="1"/>
    </xf>
    <xf numFmtId="0" fontId="9" fillId="5" borderId="6" xfId="0" applyFont="1" applyFill="1" applyBorder="1" applyAlignment="1">
      <alignment horizontal="center" vertical="center" textRotation="90" wrapText="1"/>
    </xf>
    <xf numFmtId="0" fontId="9" fillId="5" borderId="5" xfId="0" applyFont="1" applyFill="1" applyBorder="1" applyAlignment="1">
      <alignment horizontal="center" vertical="center" textRotation="90"/>
    </xf>
    <xf numFmtId="0" fontId="9" fillId="5" borderId="7" xfId="0" applyFont="1" applyFill="1" applyBorder="1" applyAlignment="1">
      <alignment horizontal="center" vertical="center" textRotation="90"/>
    </xf>
    <xf numFmtId="0" fontId="9" fillId="5" borderId="6" xfId="0" applyFont="1" applyFill="1" applyBorder="1" applyAlignment="1">
      <alignment horizontal="center" vertical="center" textRotation="90"/>
    </xf>
    <xf numFmtId="0" fontId="6" fillId="0" borderId="10" xfId="0" applyFont="1" applyFill="1" applyBorder="1" applyAlignment="1">
      <alignment horizontal="center"/>
    </xf>
    <xf numFmtId="0" fontId="6" fillId="0" borderId="8" xfId="0" applyFont="1" applyFill="1" applyBorder="1" applyAlignment="1">
      <alignment horizontal="center"/>
    </xf>
    <xf numFmtId="0" fontId="6" fillId="0" borderId="9" xfId="0" applyFont="1" applyFill="1" applyBorder="1" applyAlignment="1">
      <alignment horizontal="center"/>
    </xf>
    <xf numFmtId="0" fontId="5"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6" fillId="0" borderId="2" xfId="0" applyFont="1" applyFill="1" applyBorder="1" applyAlignment="1">
      <alignment horizontal="center" wrapText="1"/>
    </xf>
    <xf numFmtId="0" fontId="13" fillId="0" borderId="2"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14" fontId="6" fillId="0" borderId="2" xfId="0" applyNumberFormat="1" applyFont="1" applyFill="1" applyBorder="1" applyAlignment="1">
      <alignment horizontal="center" wrapText="1"/>
    </xf>
    <xf numFmtId="0" fontId="8" fillId="2" borderId="2"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3"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8"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4" fillId="2" borderId="1" xfId="0" applyFont="1" applyFill="1" applyBorder="1" applyAlignment="1">
      <alignment horizontal="center" vertical="center" textRotation="90" wrapText="1"/>
    </xf>
    <xf numFmtId="0" fontId="4" fillId="2" borderId="1" xfId="0" applyFont="1" applyFill="1" applyBorder="1" applyAlignment="1">
      <alignment horizontal="center" vertical="center" textRotation="90"/>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9" fillId="2" borderId="5" xfId="0" applyFont="1" applyFill="1" applyBorder="1" applyAlignment="1">
      <alignment horizontal="center" vertical="center" textRotation="90" wrapText="1"/>
    </xf>
    <xf numFmtId="0" fontId="9" fillId="2" borderId="7" xfId="0" applyFont="1" applyFill="1" applyBorder="1" applyAlignment="1">
      <alignment horizontal="center" vertical="center" textRotation="90" wrapText="1"/>
    </xf>
    <xf numFmtId="0" fontId="9" fillId="2" borderId="6" xfId="0" applyFont="1" applyFill="1" applyBorder="1" applyAlignment="1">
      <alignment horizontal="center" vertical="center" textRotation="90" wrapText="1"/>
    </xf>
    <xf numFmtId="0" fontId="9" fillId="2" borderId="5" xfId="0" applyFont="1" applyFill="1" applyBorder="1" applyAlignment="1">
      <alignment horizontal="center" vertical="center" textRotation="90"/>
    </xf>
    <xf numFmtId="0" fontId="9" fillId="2" borderId="7" xfId="0" applyFont="1" applyFill="1" applyBorder="1" applyAlignment="1">
      <alignment horizontal="center" vertical="center" textRotation="90"/>
    </xf>
    <xf numFmtId="0" fontId="9" fillId="2" borderId="6" xfId="0" applyFont="1" applyFill="1" applyBorder="1" applyAlignment="1">
      <alignment horizontal="center" vertical="center" textRotation="90"/>
    </xf>
    <xf numFmtId="0" fontId="9" fillId="8" borderId="5" xfId="0" applyFont="1" applyFill="1" applyBorder="1" applyAlignment="1">
      <alignment horizontal="center" vertical="center" textRotation="90" wrapText="1"/>
    </xf>
    <xf numFmtId="0" fontId="9" fillId="8" borderId="7" xfId="0" applyFont="1" applyFill="1" applyBorder="1" applyAlignment="1">
      <alignment horizontal="center" vertical="center" textRotation="90" wrapText="1"/>
    </xf>
    <xf numFmtId="0" fontId="9" fillId="8" borderId="6" xfId="0" applyFont="1" applyFill="1" applyBorder="1" applyAlignment="1">
      <alignment horizontal="center" vertical="center" textRotation="90" wrapText="1"/>
    </xf>
    <xf numFmtId="0" fontId="9" fillId="8" borderId="5" xfId="0" applyFont="1" applyFill="1" applyBorder="1" applyAlignment="1">
      <alignment horizontal="center" vertical="center" textRotation="90"/>
    </xf>
    <xf numFmtId="0" fontId="9" fillId="8" borderId="7" xfId="0" applyFont="1" applyFill="1" applyBorder="1" applyAlignment="1">
      <alignment horizontal="center" vertical="center" textRotation="90"/>
    </xf>
    <xf numFmtId="0" fontId="9" fillId="8" borderId="6" xfId="0" applyFont="1" applyFill="1" applyBorder="1" applyAlignment="1">
      <alignment horizontal="center" vertical="center" textRotation="90"/>
    </xf>
    <xf numFmtId="0" fontId="6" fillId="2" borderId="1" xfId="0" applyFont="1" applyFill="1" applyBorder="1" applyAlignment="1">
      <alignment horizontal="center" vertical="center" wrapText="1"/>
    </xf>
    <xf numFmtId="0" fontId="5" fillId="7" borderId="1" xfId="0" applyFont="1" applyFill="1" applyBorder="1" applyAlignment="1">
      <alignment horizontal="center" wrapText="1"/>
    </xf>
    <xf numFmtId="0" fontId="5" fillId="7" borderId="1" xfId="0" applyFont="1" applyFill="1" applyBorder="1" applyAlignment="1">
      <alignment horizontal="center"/>
    </xf>
    <xf numFmtId="9" fontId="12" fillId="0" borderId="1" xfId="4" applyFont="1" applyFill="1" applyBorder="1" applyAlignment="1">
      <alignment horizontal="center"/>
    </xf>
    <xf numFmtId="0" fontId="9" fillId="5" borderId="1" xfId="0" applyFont="1" applyFill="1" applyBorder="1" applyAlignment="1">
      <alignment horizontal="center" vertical="center" textRotation="90" wrapText="1"/>
    </xf>
    <xf numFmtId="0" fontId="9" fillId="5" borderId="1" xfId="0" applyFont="1" applyFill="1" applyBorder="1" applyAlignment="1">
      <alignment horizontal="center" vertical="center" textRotation="90"/>
    </xf>
    <xf numFmtId="0" fontId="9" fillId="4" borderId="5" xfId="0" applyFont="1" applyFill="1" applyBorder="1" applyAlignment="1">
      <alignment horizontal="center" vertical="center" textRotation="90" wrapText="1"/>
    </xf>
    <xf numFmtId="0" fontId="9" fillId="4" borderId="7" xfId="0" applyFont="1" applyFill="1" applyBorder="1" applyAlignment="1">
      <alignment horizontal="center" vertical="center" textRotation="90" wrapText="1"/>
    </xf>
    <xf numFmtId="0" fontId="9" fillId="4" borderId="6" xfId="0" applyFont="1" applyFill="1" applyBorder="1" applyAlignment="1">
      <alignment horizontal="center" vertical="center" textRotation="90" wrapText="1"/>
    </xf>
    <xf numFmtId="0" fontId="9" fillId="4" borderId="5" xfId="0" applyFont="1" applyFill="1" applyBorder="1" applyAlignment="1">
      <alignment horizontal="center" vertical="center" textRotation="90"/>
    </xf>
    <xf numFmtId="0" fontId="9" fillId="4" borderId="7" xfId="0" applyFont="1" applyFill="1" applyBorder="1" applyAlignment="1">
      <alignment horizontal="center" vertical="center" textRotation="90"/>
    </xf>
    <xf numFmtId="0" fontId="9" fillId="4" borderId="6" xfId="0" applyFont="1" applyFill="1" applyBorder="1" applyAlignment="1">
      <alignment horizontal="center" vertical="center" textRotation="90"/>
    </xf>
    <xf numFmtId="0" fontId="9" fillId="2" borderId="1" xfId="0" applyFont="1" applyFill="1" applyBorder="1" applyAlignment="1">
      <alignment horizontal="center" vertical="center" textRotation="90" wrapText="1"/>
    </xf>
    <xf numFmtId="0" fontId="9" fillId="2" borderId="1" xfId="0" applyFont="1" applyFill="1" applyBorder="1" applyAlignment="1">
      <alignment horizontal="center" vertical="center" textRotation="90"/>
    </xf>
    <xf numFmtId="0" fontId="6" fillId="0" borderId="0" xfId="1" applyFont="1" applyFill="1" applyBorder="1" applyAlignment="1">
      <alignment horizontal="center"/>
    </xf>
    <xf numFmtId="0" fontId="4" fillId="2" borderId="1"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0" borderId="2" xfId="1" applyFont="1" applyFill="1" applyBorder="1" applyAlignment="1">
      <alignment horizontal="center"/>
    </xf>
    <xf numFmtId="0" fontId="6" fillId="0" borderId="4" xfId="1" applyFont="1" applyFill="1" applyBorder="1" applyAlignment="1">
      <alignment horizontal="center"/>
    </xf>
    <xf numFmtId="0" fontId="6" fillId="0" borderId="3" xfId="1" applyFont="1" applyFill="1" applyBorder="1" applyAlignment="1">
      <alignment horizontal="center"/>
    </xf>
    <xf numFmtId="0" fontId="9" fillId="0" borderId="1" xfId="5" applyFont="1" applyBorder="1" applyAlignment="1">
      <alignment horizontal="left" vertical="justify"/>
    </xf>
    <xf numFmtId="0" fontId="9" fillId="0" borderId="1" xfId="5" applyBorder="1" applyAlignment="1">
      <alignment horizontal="left" vertical="justify"/>
    </xf>
    <xf numFmtId="0" fontId="5" fillId="0" borderId="0" xfId="5" applyFont="1" applyBorder="1" applyAlignment="1">
      <alignment horizontal="center" vertical="center" wrapText="1"/>
    </xf>
    <xf numFmtId="0" fontId="8" fillId="15" borderId="6" xfId="5" applyFont="1" applyFill="1" applyBorder="1" applyAlignment="1">
      <alignment horizontal="center" vertical="center"/>
    </xf>
    <xf numFmtId="0" fontId="8" fillId="0" borderId="12" xfId="5" applyFont="1" applyBorder="1" applyAlignment="1">
      <alignment horizontal="center" vertical="justify" wrapText="1"/>
    </xf>
    <xf numFmtId="0" fontId="5" fillId="0" borderId="1" xfId="5" applyFont="1" applyBorder="1" applyAlignment="1">
      <alignment horizontal="center" vertical="justify" wrapText="1"/>
    </xf>
    <xf numFmtId="0" fontId="9" fillId="0" borderId="1" xfId="5" applyFont="1" applyBorder="1" applyAlignment="1">
      <alignment horizontal="left" vertical="center" wrapText="1"/>
    </xf>
    <xf numFmtId="0" fontId="8" fillId="14" borderId="1" xfId="5" applyFont="1" applyFill="1" applyBorder="1" applyAlignment="1">
      <alignment horizontal="center"/>
    </xf>
    <xf numFmtId="0" fontId="8" fillId="10" borderId="1" xfId="5" applyFont="1" applyFill="1" applyBorder="1" applyAlignment="1">
      <alignment horizontal="center"/>
    </xf>
    <xf numFmtId="0" fontId="9" fillId="0" borderId="1" xfId="5" applyFont="1" applyFill="1" applyBorder="1" applyAlignment="1">
      <alignment horizontal="left" vertical="justify"/>
    </xf>
    <xf numFmtId="0" fontId="8" fillId="0" borderId="1" xfId="5" applyFont="1" applyFill="1" applyBorder="1" applyAlignment="1">
      <alignment horizontal="left" vertical="justify"/>
    </xf>
    <xf numFmtId="0" fontId="8" fillId="13" borderId="1" xfId="5" applyFont="1" applyFill="1" applyBorder="1" applyAlignment="1">
      <alignment horizontal="center"/>
    </xf>
    <xf numFmtId="0" fontId="8" fillId="12" borderId="1" xfId="5" applyFont="1" applyFill="1" applyBorder="1" applyAlignment="1">
      <alignment horizontal="center"/>
    </xf>
    <xf numFmtId="0" fontId="14" fillId="11" borderId="1" xfId="5" applyFont="1" applyFill="1" applyBorder="1" applyAlignment="1">
      <alignment horizontal="center" vertical="center" wrapText="1"/>
    </xf>
    <xf numFmtId="0" fontId="9" fillId="0" borderId="1" xfId="5" applyFont="1" applyFill="1" applyBorder="1" applyAlignment="1">
      <alignment horizontal="left" vertical="center" wrapText="1"/>
    </xf>
    <xf numFmtId="0" fontId="8" fillId="0" borderId="1" xfId="5" applyFont="1" applyFill="1" applyBorder="1" applyAlignment="1">
      <alignment horizontal="left" vertical="center" wrapText="1"/>
    </xf>
    <xf numFmtId="0" fontId="25" fillId="17" borderId="20" xfId="5" applyFont="1" applyFill="1" applyBorder="1" applyAlignment="1">
      <alignment horizontal="center" vertical="center" wrapText="1" readingOrder="1"/>
    </xf>
    <xf numFmtId="0" fontId="25" fillId="17" borderId="19" xfId="5" applyFont="1" applyFill="1" applyBorder="1" applyAlignment="1">
      <alignment horizontal="center" vertical="center" wrapText="1" readingOrder="1"/>
    </xf>
    <xf numFmtId="0" fontId="25" fillId="17" borderId="18" xfId="5" applyFont="1" applyFill="1" applyBorder="1" applyAlignment="1">
      <alignment horizontal="center" vertical="center" wrapText="1" readingOrder="1"/>
    </xf>
    <xf numFmtId="0" fontId="20" fillId="0" borderId="16" xfId="5" applyFont="1" applyBorder="1" applyAlignment="1">
      <alignment horizontal="center" vertical="center" wrapText="1" readingOrder="1"/>
    </xf>
    <xf numFmtId="0" fontId="20" fillId="0" borderId="17" xfId="5" applyFont="1" applyBorder="1" applyAlignment="1">
      <alignment horizontal="center" vertical="center" wrapText="1" readingOrder="1"/>
    </xf>
    <xf numFmtId="0" fontId="20" fillId="0" borderId="14" xfId="5" applyFont="1" applyBorder="1" applyAlignment="1">
      <alignment horizontal="center" vertical="center" wrapText="1" readingOrder="1"/>
    </xf>
    <xf numFmtId="0" fontId="2" fillId="6" borderId="5" xfId="5" applyFont="1" applyFill="1" applyBorder="1" applyAlignment="1">
      <alignment horizontal="left" vertical="center" wrapText="1"/>
    </xf>
    <xf numFmtId="0" fontId="2" fillId="6" borderId="6" xfId="5" applyFont="1" applyFill="1" applyBorder="1" applyAlignment="1">
      <alignment horizontal="left" vertical="center" wrapText="1"/>
    </xf>
    <xf numFmtId="0" fontId="27" fillId="2" borderId="0" xfId="5" applyFont="1" applyFill="1" applyAlignment="1">
      <alignment horizontal="center"/>
    </xf>
    <xf numFmtId="0" fontId="27" fillId="0" borderId="12" xfId="5" applyFont="1" applyBorder="1" applyAlignment="1">
      <alignment horizontal="center"/>
    </xf>
    <xf numFmtId="0" fontId="2" fillId="19" borderId="1" xfId="5" applyFont="1" applyFill="1" applyBorder="1" applyAlignment="1">
      <alignment horizontal="left" vertical="center"/>
    </xf>
    <xf numFmtId="0" fontId="2" fillId="19" borderId="1" xfId="5" applyFont="1" applyFill="1" applyBorder="1" applyAlignment="1">
      <alignment horizontal="left" vertical="center" wrapText="1"/>
    </xf>
    <xf numFmtId="0" fontId="2" fillId="0" borderId="1" xfId="5" applyFont="1" applyBorder="1" applyAlignment="1">
      <alignment horizontal="center" vertical="center"/>
    </xf>
    <xf numFmtId="0" fontId="2" fillId="0" borderId="1" xfId="5" applyFont="1" applyBorder="1" applyAlignment="1">
      <alignment horizontal="center" vertical="center" wrapText="1"/>
    </xf>
    <xf numFmtId="0" fontId="2" fillId="9" borderId="5" xfId="5" applyFont="1" applyFill="1" applyBorder="1" applyAlignment="1">
      <alignment horizontal="left" vertical="center" wrapText="1"/>
    </xf>
    <xf numFmtId="0" fontId="2" fillId="9" borderId="6" xfId="5" applyFont="1" applyFill="1" applyBorder="1" applyAlignment="1">
      <alignment horizontal="left" vertical="center" wrapText="1"/>
    </xf>
    <xf numFmtId="0" fontId="2" fillId="0" borderId="5" xfId="5" applyFont="1" applyBorder="1" applyAlignment="1">
      <alignment horizontal="center" vertical="center"/>
    </xf>
    <xf numFmtId="0" fontId="2" fillId="0" borderId="6" xfId="5" applyFont="1" applyBorder="1" applyAlignment="1">
      <alignment horizontal="center" vertical="center"/>
    </xf>
    <xf numFmtId="0" fontId="29" fillId="0" borderId="0" xfId="5" applyFont="1" applyAlignment="1">
      <alignment horizontal="center"/>
    </xf>
    <xf numFmtId="0" fontId="29" fillId="2" borderId="0" xfId="5" applyFont="1" applyFill="1" applyAlignment="1">
      <alignment horizontal="center"/>
    </xf>
    <xf numFmtId="0" fontId="26" fillId="17" borderId="2" xfId="5" applyFont="1" applyFill="1" applyBorder="1" applyAlignment="1">
      <alignment horizontal="center"/>
    </xf>
    <xf numFmtId="0" fontId="26" fillId="17" borderId="4" xfId="5" applyFont="1" applyFill="1" applyBorder="1" applyAlignment="1">
      <alignment horizontal="center"/>
    </xf>
    <xf numFmtId="0" fontId="26" fillId="17" borderId="3" xfId="5" applyFont="1" applyFill="1" applyBorder="1" applyAlignment="1">
      <alignment horizontal="center"/>
    </xf>
    <xf numFmtId="0" fontId="2" fillId="0" borderId="5" xfId="5" applyFont="1" applyBorder="1" applyAlignment="1">
      <alignment horizontal="center" vertical="center" wrapText="1"/>
    </xf>
    <xf numFmtId="0" fontId="2" fillId="0" borderId="7" xfId="5" applyFont="1" applyBorder="1" applyAlignment="1">
      <alignment horizontal="center" vertical="center" wrapText="1"/>
    </xf>
    <xf numFmtId="0" fontId="2" fillId="0" borderId="6" xfId="5" applyFont="1" applyBorder="1" applyAlignment="1">
      <alignment horizontal="center" vertical="center" wrapText="1"/>
    </xf>
    <xf numFmtId="0" fontId="26" fillId="17" borderId="0" xfId="5" applyFont="1" applyFill="1" applyBorder="1" applyAlignment="1">
      <alignment horizontal="center" vertical="center" wrapText="1"/>
    </xf>
    <xf numFmtId="0" fontId="26" fillId="17" borderId="29" xfId="5" applyFont="1" applyFill="1" applyBorder="1" applyAlignment="1">
      <alignment horizontal="center" vertical="center" wrapText="1"/>
    </xf>
    <xf numFmtId="0" fontId="26" fillId="17" borderId="12" xfId="5" applyFont="1" applyFill="1" applyBorder="1" applyAlignment="1">
      <alignment horizontal="center" vertical="center" wrapText="1"/>
    </xf>
    <xf numFmtId="0" fontId="26" fillId="17" borderId="13" xfId="5" applyFont="1" applyFill="1" applyBorder="1" applyAlignment="1">
      <alignment horizontal="center" vertical="center" wrapText="1"/>
    </xf>
    <xf numFmtId="0" fontId="26" fillId="17" borderId="1" xfId="5" applyFont="1" applyFill="1" applyBorder="1" applyAlignment="1">
      <alignment horizontal="center"/>
    </xf>
    <xf numFmtId="0" fontId="28" fillId="2" borderId="0" xfId="5" applyFont="1" applyFill="1" applyBorder="1" applyAlignment="1">
      <alignment horizontal="center"/>
    </xf>
    <xf numFmtId="0" fontId="28" fillId="2" borderId="0" xfId="5" applyFont="1" applyFill="1" applyAlignment="1">
      <alignment horizontal="center"/>
    </xf>
    <xf numFmtId="0" fontId="26" fillId="17" borderId="1" xfId="5"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15" fontId="6"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16" fontId="6" fillId="0" borderId="1" xfId="0" applyNumberFormat="1" applyFont="1" applyFill="1" applyBorder="1" applyAlignment="1">
      <alignment horizontal="center" vertical="center" wrapText="1"/>
    </xf>
  </cellXfs>
  <cellStyles count="7">
    <cellStyle name="Normal" xfId="0" builtinId="0"/>
    <cellStyle name="Normal 2" xfId="1"/>
    <cellStyle name="Normal 2 2" xfId="5"/>
    <cellStyle name="Normal 3" xfId="3"/>
    <cellStyle name="Normal 8" xfId="2"/>
    <cellStyle name="Porcentaje" xfId="4" builtinId="5"/>
    <cellStyle name="Porcentaje 2" xfId="6"/>
  </cellStyles>
  <dxfs count="0"/>
  <tableStyles count="0" defaultTableStyle="TableStyleMedium2" defaultPivotStyle="PivotStyleLight16"/>
  <colors>
    <mruColors>
      <color rgb="FF99FF33"/>
      <color rgb="FF33CC33"/>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174625</xdr:colOff>
      <xdr:row>0</xdr:row>
      <xdr:rowOff>79375</xdr:rowOff>
    </xdr:from>
    <xdr:to>
      <xdr:col>5</xdr:col>
      <xdr:colOff>2397690</xdr:colOff>
      <xdr:row>2</xdr:row>
      <xdr:rowOff>444500</xdr:rowOff>
    </xdr:to>
    <xdr:pic>
      <xdr:nvPicPr>
        <xdr:cNvPr id="3" name="Imagen 2">
          <a:extLst>
            <a:ext uri="{FF2B5EF4-FFF2-40B4-BE49-F238E27FC236}">
              <a16:creationId xmlns:a16="http://schemas.microsoft.com/office/drawing/2014/main" id="{5427F8F6-28CF-CA49-8566-03D985DBA2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625" y="79375"/>
          <a:ext cx="4032815" cy="1285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1964529</xdr:colOff>
      <xdr:row>2</xdr:row>
      <xdr:rowOff>487589</xdr:rowOff>
    </xdr:to>
    <xdr:pic>
      <xdr:nvPicPr>
        <xdr:cNvPr id="3" name="Imagen 2">
          <a:extLst>
            <a:ext uri="{FF2B5EF4-FFF2-40B4-BE49-F238E27FC236}">
              <a16:creationId xmlns:a16="http://schemas.microsoft.com/office/drawing/2014/main" id="{9E2C6538-C8ED-5044-B2CB-0AD2E487EE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032815" cy="12858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181429</xdr:colOff>
      <xdr:row>0</xdr:row>
      <xdr:rowOff>54429</xdr:rowOff>
    </xdr:from>
    <xdr:to>
      <xdr:col>5</xdr:col>
      <xdr:colOff>2399958</xdr:colOff>
      <xdr:row>2</xdr:row>
      <xdr:rowOff>251733</xdr:rowOff>
    </xdr:to>
    <xdr:pic>
      <xdr:nvPicPr>
        <xdr:cNvPr id="3" name="Imagen 2">
          <a:extLst>
            <a:ext uri="{FF2B5EF4-FFF2-40B4-BE49-F238E27FC236}">
              <a16:creationId xmlns:a16="http://schemas.microsoft.com/office/drawing/2014/main" id="{FA57EB84-3489-2843-984F-8CAFA2F33F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1429" y="54429"/>
          <a:ext cx="4032815" cy="12858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5</xdr:col>
      <xdr:colOff>1524000</xdr:colOff>
      <xdr:row>3</xdr:row>
      <xdr:rowOff>8018</xdr:rowOff>
    </xdr:to>
    <xdr:pic>
      <xdr:nvPicPr>
        <xdr:cNvPr id="4" name="Imagen 3">
          <a:extLst>
            <a:ext uri="{FF2B5EF4-FFF2-40B4-BE49-F238E27FC236}">
              <a16:creationId xmlns:a16="http://schemas.microsoft.com/office/drawing/2014/main" id="{4AE85DFC-C462-2B43-B85D-94E2C93B6E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3344333" cy="10663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2223065</xdr:colOff>
      <xdr:row>48</xdr:row>
      <xdr:rowOff>158750</xdr:rowOff>
    </xdr:to>
    <xdr:pic>
      <xdr:nvPicPr>
        <xdr:cNvPr id="4" name="Imagen 3">
          <a:extLst>
            <a:ext uri="{FF2B5EF4-FFF2-40B4-BE49-F238E27FC236}">
              <a16:creationId xmlns:a16="http://schemas.microsoft.com/office/drawing/2014/main" id="{39706C18-1FFF-794B-8DE1-87FA50AC11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032815" cy="12858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342900</xdr:colOff>
      <xdr:row>13</xdr:row>
      <xdr:rowOff>57150</xdr:rowOff>
    </xdr:from>
    <xdr:ext cx="8122674" cy="5870780"/>
    <xdr:pic>
      <xdr:nvPicPr>
        <xdr:cNvPr id="2" name="1 Imagen">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25191" t="14447" r="21365" b="18323"/>
        <a:stretch>
          <a:fillRect/>
        </a:stretch>
      </xdr:blipFill>
      <xdr:spPr bwMode="auto">
        <a:xfrm>
          <a:off x="342900" y="2533650"/>
          <a:ext cx="8122674" cy="5870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I112"/>
  <sheetViews>
    <sheetView showGridLines="0" topLeftCell="A2" zoomScale="80" zoomScaleNormal="80" workbookViewId="0">
      <selection activeCell="U54" sqref="U54:U112"/>
    </sheetView>
  </sheetViews>
  <sheetFormatPr baseColWidth="10" defaultColWidth="11.42578125" defaultRowHeight="12.75"/>
  <cols>
    <col min="1" max="1" width="4.85546875" style="1" customWidth="1"/>
    <col min="2" max="2" width="4.7109375" style="1" customWidth="1"/>
    <col min="3" max="3" width="5.140625" style="1" customWidth="1"/>
    <col min="4" max="4" width="5.42578125" style="1" customWidth="1"/>
    <col min="5" max="5" width="3.7109375" style="1" customWidth="1"/>
    <col min="6" max="6" width="34.42578125" style="1" customWidth="1"/>
    <col min="7" max="7" width="17.140625" style="1" customWidth="1"/>
    <col min="8" max="8" width="17" style="1" customWidth="1"/>
    <col min="9" max="11" width="18" style="1" customWidth="1"/>
    <col min="12" max="14" width="3.7109375" style="2" customWidth="1"/>
    <col min="15" max="15" width="9" style="2" customWidth="1"/>
    <col min="16" max="16" width="5.140625" style="2" customWidth="1"/>
    <col min="17" max="17" width="8" style="2" customWidth="1"/>
    <col min="18" max="18" width="7.42578125" style="2" customWidth="1"/>
    <col min="19" max="19" width="11.42578125" style="2" customWidth="1"/>
    <col min="20" max="20" width="11.28515625" style="2" customWidth="1"/>
    <col min="21" max="21" width="10.7109375" style="2" customWidth="1"/>
    <col min="22" max="22" width="16.7109375" style="1" customWidth="1"/>
    <col min="23" max="23" width="15.7109375" style="1" customWidth="1"/>
    <col min="24" max="25" width="7" style="1" customWidth="1"/>
    <col min="26" max="26" width="15.42578125" style="1" customWidth="1"/>
    <col min="27" max="27" width="17.42578125" style="1" customWidth="1"/>
    <col min="28" max="28" width="15.42578125" style="1" customWidth="1"/>
    <col min="29" max="29" width="36.140625" style="1" customWidth="1"/>
    <col min="30" max="16384" width="11.42578125" style="1"/>
  </cols>
  <sheetData>
    <row r="1" spans="1:35" ht="37.5" customHeight="1">
      <c r="A1" s="150" t="s">
        <v>29</v>
      </c>
      <c r="B1" s="150"/>
      <c r="C1" s="150"/>
      <c r="D1" s="150"/>
      <c r="E1" s="150"/>
      <c r="F1" s="150"/>
      <c r="G1" s="151" t="s">
        <v>28</v>
      </c>
      <c r="H1" s="152"/>
      <c r="I1" s="152"/>
      <c r="J1" s="152"/>
      <c r="K1" s="152"/>
      <c r="L1" s="152"/>
      <c r="M1" s="152"/>
      <c r="N1" s="152"/>
      <c r="O1" s="152"/>
      <c r="P1" s="152"/>
      <c r="Q1" s="152"/>
      <c r="R1" s="152"/>
      <c r="S1" s="152"/>
      <c r="T1" s="152"/>
      <c r="U1" s="152"/>
      <c r="V1" s="152"/>
      <c r="W1" s="152"/>
      <c r="X1" s="152"/>
      <c r="Y1" s="152"/>
      <c r="Z1" s="152"/>
      <c r="AA1" s="152"/>
      <c r="AB1" s="152"/>
      <c r="AC1" s="152"/>
      <c r="AD1" s="152"/>
      <c r="AE1" s="153"/>
      <c r="AF1" s="157" t="s">
        <v>176</v>
      </c>
      <c r="AG1" s="140"/>
      <c r="AH1" s="157" t="s">
        <v>515</v>
      </c>
      <c r="AI1" s="140"/>
    </row>
    <row r="2" spans="1:35" ht="35.25" customHeight="1">
      <c r="A2" s="150"/>
      <c r="B2" s="150"/>
      <c r="C2" s="150"/>
      <c r="D2" s="150"/>
      <c r="E2" s="150"/>
      <c r="F2" s="150"/>
      <c r="G2" s="154"/>
      <c r="H2" s="155"/>
      <c r="I2" s="155"/>
      <c r="J2" s="155"/>
      <c r="K2" s="155"/>
      <c r="L2" s="155"/>
      <c r="M2" s="155"/>
      <c r="N2" s="155"/>
      <c r="O2" s="155"/>
      <c r="P2" s="155"/>
      <c r="Q2" s="155"/>
      <c r="R2" s="155"/>
      <c r="S2" s="155"/>
      <c r="T2" s="155"/>
      <c r="U2" s="155"/>
      <c r="V2" s="155"/>
      <c r="W2" s="155"/>
      <c r="X2" s="155"/>
      <c r="Y2" s="155"/>
      <c r="Z2" s="155"/>
      <c r="AA2" s="155"/>
      <c r="AB2" s="155"/>
      <c r="AC2" s="155"/>
      <c r="AD2" s="155"/>
      <c r="AE2" s="156"/>
      <c r="AF2" s="157" t="s">
        <v>177</v>
      </c>
      <c r="AG2" s="140"/>
      <c r="AH2" s="157" t="s">
        <v>179</v>
      </c>
      <c r="AI2" s="140"/>
    </row>
    <row r="3" spans="1:35" ht="44.25" customHeight="1">
      <c r="A3" s="150"/>
      <c r="B3" s="150"/>
      <c r="C3" s="150"/>
      <c r="D3" s="150"/>
      <c r="E3" s="150"/>
      <c r="F3" s="150"/>
      <c r="G3" s="158" t="s">
        <v>175</v>
      </c>
      <c r="H3" s="159"/>
      <c r="I3" s="159"/>
      <c r="J3" s="159"/>
      <c r="K3" s="159"/>
      <c r="L3" s="159"/>
      <c r="M3" s="159"/>
      <c r="N3" s="159"/>
      <c r="O3" s="159"/>
      <c r="P3" s="159"/>
      <c r="Q3" s="159"/>
      <c r="R3" s="159"/>
      <c r="S3" s="159"/>
      <c r="T3" s="159"/>
      <c r="U3" s="159"/>
      <c r="V3" s="159"/>
      <c r="W3" s="159"/>
      <c r="X3" s="159"/>
      <c r="Y3" s="159"/>
      <c r="Z3" s="159"/>
      <c r="AA3" s="159"/>
      <c r="AB3" s="159"/>
      <c r="AC3" s="159"/>
      <c r="AD3" s="159"/>
      <c r="AE3" s="160"/>
      <c r="AF3" s="157" t="s">
        <v>178</v>
      </c>
      <c r="AG3" s="140"/>
      <c r="AH3" s="161" t="s">
        <v>522</v>
      </c>
      <c r="AI3" s="140"/>
    </row>
    <row r="4" spans="1:35">
      <c r="A4" s="4"/>
      <c r="B4" s="4"/>
      <c r="C4" s="4"/>
      <c r="D4" s="4"/>
      <c r="E4" s="4"/>
      <c r="F4" s="4"/>
      <c r="G4" s="4"/>
      <c r="H4" s="4"/>
      <c r="I4" s="4"/>
      <c r="J4" s="4"/>
      <c r="K4" s="4"/>
      <c r="L4" s="5"/>
      <c r="M4" s="5"/>
      <c r="N4" s="5"/>
      <c r="O4" s="5"/>
      <c r="P4" s="5"/>
      <c r="Q4" s="5"/>
      <c r="R4" s="5"/>
      <c r="S4" s="5"/>
      <c r="T4" s="5"/>
      <c r="U4" s="5"/>
      <c r="V4" s="4"/>
      <c r="W4" s="4"/>
      <c r="X4" s="4"/>
      <c r="Y4" s="4"/>
      <c r="Z4" s="4"/>
      <c r="AA4" s="4"/>
      <c r="AB4" s="4"/>
      <c r="AC4" s="4"/>
    </row>
    <row r="5" spans="1:35" ht="12.75" hidden="1" customHeight="1">
      <c r="A5" s="7">
        <v>10</v>
      </c>
      <c r="B5" s="7">
        <v>4</v>
      </c>
      <c r="C5" s="7">
        <v>100</v>
      </c>
      <c r="D5" s="7" t="s">
        <v>31</v>
      </c>
      <c r="E5" s="7"/>
      <c r="F5" s="8" t="s">
        <v>41</v>
      </c>
      <c r="G5" s="9" t="s">
        <v>100</v>
      </c>
      <c r="H5" s="7"/>
      <c r="I5" s="7"/>
      <c r="J5" s="7"/>
      <c r="K5" s="7"/>
      <c r="L5" s="10"/>
      <c r="M5" s="10"/>
      <c r="N5" s="10"/>
      <c r="O5" s="10"/>
      <c r="P5" s="10"/>
      <c r="Q5" s="10"/>
      <c r="R5" s="10"/>
      <c r="S5" s="10"/>
      <c r="T5" s="10"/>
      <c r="U5" s="10"/>
      <c r="V5" s="4"/>
      <c r="W5" s="4"/>
      <c r="X5" s="4"/>
      <c r="Y5" s="4"/>
      <c r="Z5" s="4"/>
      <c r="AA5" s="4"/>
      <c r="AB5" s="4"/>
      <c r="AC5" s="4"/>
    </row>
    <row r="6" spans="1:35" ht="12.75" hidden="1" customHeight="1">
      <c r="A6" s="7">
        <v>6</v>
      </c>
      <c r="B6" s="7">
        <v>3</v>
      </c>
      <c r="C6" s="7">
        <v>60</v>
      </c>
      <c r="D6" s="7" t="s">
        <v>32</v>
      </c>
      <c r="E6" s="7"/>
      <c r="F6" s="8" t="s">
        <v>43</v>
      </c>
      <c r="G6" s="9" t="s">
        <v>42</v>
      </c>
      <c r="H6" s="7"/>
      <c r="I6" s="7"/>
      <c r="J6" s="7"/>
      <c r="K6" s="7"/>
      <c r="L6" s="10"/>
      <c r="M6" s="10"/>
      <c r="N6" s="10"/>
      <c r="O6" s="10"/>
      <c r="P6" s="10"/>
      <c r="Q6" s="10"/>
      <c r="R6" s="10"/>
      <c r="S6" s="10"/>
      <c r="T6" s="10"/>
      <c r="U6" s="10"/>
      <c r="V6" s="4"/>
      <c r="W6" s="4"/>
      <c r="X6" s="4"/>
      <c r="Y6" s="4"/>
      <c r="Z6" s="4"/>
      <c r="AA6" s="4"/>
      <c r="AB6" s="4"/>
      <c r="AC6" s="4"/>
    </row>
    <row r="7" spans="1:35" ht="12.75" hidden="1" customHeight="1">
      <c r="A7" s="7">
        <v>2</v>
      </c>
      <c r="B7" s="7">
        <v>2</v>
      </c>
      <c r="C7" s="7">
        <v>25</v>
      </c>
      <c r="D7" s="7"/>
      <c r="E7" s="7"/>
      <c r="F7" s="8" t="s">
        <v>44</v>
      </c>
      <c r="G7" s="9" t="s">
        <v>42</v>
      </c>
      <c r="H7" s="7"/>
      <c r="I7" s="7"/>
      <c r="J7" s="7"/>
      <c r="K7" s="7"/>
      <c r="L7" s="10"/>
      <c r="M7" s="10"/>
      <c r="N7" s="10"/>
      <c r="O7" s="10"/>
      <c r="P7" s="10"/>
      <c r="Q7" s="10"/>
      <c r="R7" s="10"/>
      <c r="S7" s="10"/>
      <c r="T7" s="10"/>
      <c r="U7" s="10"/>
      <c r="V7" s="4"/>
      <c r="W7" s="4"/>
      <c r="X7" s="4"/>
      <c r="Y7" s="4"/>
      <c r="Z7" s="4"/>
      <c r="AA7" s="4"/>
      <c r="AB7" s="4"/>
      <c r="AC7" s="4"/>
    </row>
    <row r="8" spans="1:35" ht="12.75" hidden="1" customHeight="1">
      <c r="A8" s="7"/>
      <c r="B8" s="7">
        <v>1</v>
      </c>
      <c r="C8" s="7">
        <v>10</v>
      </c>
      <c r="D8" s="7"/>
      <c r="E8" s="7"/>
      <c r="F8" s="8" t="s">
        <v>45</v>
      </c>
      <c r="G8" s="9" t="s">
        <v>42</v>
      </c>
      <c r="H8" s="7"/>
      <c r="I8" s="7"/>
      <c r="J8" s="7"/>
      <c r="K8" s="7"/>
      <c r="L8" s="10"/>
      <c r="M8" s="10"/>
      <c r="N8" s="10"/>
      <c r="O8" s="10"/>
      <c r="P8" s="10"/>
      <c r="Q8" s="10"/>
      <c r="R8" s="10"/>
      <c r="S8" s="10"/>
      <c r="T8" s="10"/>
      <c r="U8" s="10"/>
      <c r="V8" s="4"/>
      <c r="W8" s="4"/>
      <c r="X8" s="4"/>
      <c r="Y8" s="4"/>
      <c r="Z8" s="4"/>
      <c r="AA8" s="4"/>
      <c r="AB8" s="4"/>
      <c r="AC8" s="4"/>
    </row>
    <row r="9" spans="1:35" ht="12.75" hidden="1" customHeight="1">
      <c r="A9" s="7"/>
      <c r="B9" s="7"/>
      <c r="C9" s="7"/>
      <c r="D9" s="7"/>
      <c r="E9" s="7"/>
      <c r="F9" s="8" t="s">
        <v>46</v>
      </c>
      <c r="G9" s="9" t="s">
        <v>42</v>
      </c>
      <c r="H9" s="7"/>
      <c r="I9" s="7"/>
      <c r="J9" s="7"/>
      <c r="K9" s="7"/>
      <c r="L9" s="10"/>
      <c r="M9" s="10"/>
      <c r="N9" s="10"/>
      <c r="O9" s="10"/>
      <c r="P9" s="10"/>
      <c r="Q9" s="10"/>
      <c r="R9" s="10"/>
      <c r="S9" s="10"/>
      <c r="T9" s="10"/>
      <c r="U9" s="10"/>
      <c r="V9" s="4"/>
      <c r="W9" s="4"/>
      <c r="X9" s="4"/>
      <c r="Y9" s="4"/>
      <c r="Z9" s="4"/>
      <c r="AA9" s="4"/>
      <c r="AB9" s="4"/>
      <c r="AC9" s="4"/>
    </row>
    <row r="10" spans="1:35" ht="12.75" hidden="1" customHeight="1">
      <c r="A10" s="7"/>
      <c r="B10" s="7"/>
      <c r="C10" s="7"/>
      <c r="D10" s="7"/>
      <c r="E10" s="7"/>
      <c r="F10" s="8" t="s">
        <v>47</v>
      </c>
      <c r="G10" s="9" t="s">
        <v>48</v>
      </c>
      <c r="H10" s="7"/>
      <c r="I10" s="7"/>
      <c r="J10" s="7"/>
      <c r="K10" s="7"/>
      <c r="L10" s="10"/>
      <c r="M10" s="10"/>
      <c r="N10" s="10"/>
      <c r="O10" s="10"/>
      <c r="P10" s="10"/>
      <c r="Q10" s="10"/>
      <c r="R10" s="10"/>
      <c r="S10" s="10"/>
      <c r="T10" s="10"/>
      <c r="U10" s="10"/>
      <c r="V10" s="4"/>
      <c r="W10" s="4"/>
      <c r="X10" s="4"/>
      <c r="Y10" s="4"/>
      <c r="Z10" s="4"/>
      <c r="AA10" s="4"/>
      <c r="AB10" s="4"/>
      <c r="AC10" s="4"/>
    </row>
    <row r="11" spans="1:35" ht="25.5" hidden="1" customHeight="1">
      <c r="A11" s="7"/>
      <c r="B11" s="7"/>
      <c r="C11" s="7"/>
      <c r="D11" s="7"/>
      <c r="E11" s="7"/>
      <c r="F11" s="8" t="s">
        <v>124</v>
      </c>
      <c r="G11" s="9" t="s">
        <v>48</v>
      </c>
      <c r="H11" s="7"/>
      <c r="I11" s="7"/>
      <c r="J11" s="7"/>
      <c r="K11" s="7"/>
      <c r="L11" s="10"/>
      <c r="M11" s="10"/>
      <c r="N11" s="10"/>
      <c r="O11" s="10"/>
      <c r="P11" s="10"/>
      <c r="Q11" s="10"/>
      <c r="R11" s="10"/>
      <c r="S11" s="10"/>
      <c r="T11" s="10"/>
      <c r="U11" s="10"/>
      <c r="V11" s="4"/>
      <c r="W11" s="4"/>
      <c r="X11" s="4"/>
      <c r="Y11" s="4"/>
      <c r="Z11" s="4"/>
      <c r="AA11" s="4"/>
      <c r="AB11" s="4"/>
      <c r="AC11" s="4"/>
    </row>
    <row r="12" spans="1:35" ht="12.75" hidden="1" customHeight="1">
      <c r="A12" s="7"/>
      <c r="B12" s="7"/>
      <c r="C12" s="7"/>
      <c r="D12" s="7"/>
      <c r="E12" s="7"/>
      <c r="F12" s="8" t="s">
        <v>49</v>
      </c>
      <c r="G12" s="9" t="s">
        <v>48</v>
      </c>
      <c r="H12" s="7"/>
      <c r="I12" s="7"/>
      <c r="J12" s="7"/>
      <c r="K12" s="7"/>
      <c r="L12" s="10"/>
      <c r="M12" s="10"/>
      <c r="N12" s="10"/>
      <c r="O12" s="10"/>
      <c r="P12" s="10"/>
      <c r="Q12" s="10"/>
      <c r="R12" s="10"/>
      <c r="S12" s="10"/>
      <c r="T12" s="10"/>
      <c r="U12" s="10"/>
      <c r="V12" s="4"/>
      <c r="W12" s="4"/>
      <c r="X12" s="4"/>
      <c r="Y12" s="4"/>
      <c r="Z12" s="4"/>
      <c r="AA12" s="4"/>
      <c r="AB12" s="4"/>
      <c r="AC12" s="4"/>
    </row>
    <row r="13" spans="1:35" ht="12.75" hidden="1" customHeight="1">
      <c r="A13" s="7"/>
      <c r="B13" s="7"/>
      <c r="C13" s="7"/>
      <c r="D13" s="7"/>
      <c r="E13" s="7"/>
      <c r="F13" s="11" t="s">
        <v>50</v>
      </c>
      <c r="G13" s="12" t="s">
        <v>101</v>
      </c>
      <c r="H13" s="7"/>
      <c r="I13" s="7"/>
      <c r="J13" s="7"/>
      <c r="K13" s="7"/>
      <c r="L13" s="10"/>
      <c r="M13" s="10"/>
      <c r="N13" s="10"/>
      <c r="O13" s="10"/>
      <c r="P13" s="10"/>
      <c r="Q13" s="10"/>
      <c r="R13" s="10"/>
      <c r="S13" s="10"/>
      <c r="T13" s="10"/>
      <c r="U13" s="10"/>
      <c r="V13" s="4"/>
      <c r="W13" s="4"/>
      <c r="X13" s="4"/>
      <c r="Y13" s="4"/>
      <c r="Z13" s="4"/>
      <c r="AA13" s="4"/>
      <c r="AB13" s="4"/>
      <c r="AC13" s="4"/>
    </row>
    <row r="14" spans="1:35" ht="12.75" hidden="1" customHeight="1">
      <c r="A14" s="7"/>
      <c r="B14" s="7"/>
      <c r="C14" s="7"/>
      <c r="D14" s="7"/>
      <c r="E14" s="7"/>
      <c r="F14" s="11" t="s">
        <v>51</v>
      </c>
      <c r="G14" s="9" t="s">
        <v>52</v>
      </c>
      <c r="H14" s="7"/>
      <c r="I14" s="7"/>
      <c r="J14" s="7"/>
      <c r="K14" s="7"/>
      <c r="L14" s="10"/>
      <c r="M14" s="10"/>
      <c r="N14" s="10"/>
      <c r="O14" s="10"/>
      <c r="P14" s="10"/>
      <c r="Q14" s="10"/>
      <c r="R14" s="10"/>
      <c r="S14" s="10"/>
      <c r="T14" s="10"/>
      <c r="U14" s="10"/>
      <c r="V14" s="4"/>
      <c r="W14" s="4"/>
      <c r="X14" s="4"/>
      <c r="Y14" s="4"/>
      <c r="Z14" s="4"/>
      <c r="AA14" s="4"/>
      <c r="AB14" s="4"/>
      <c r="AC14" s="4"/>
    </row>
    <row r="15" spans="1:35" ht="12.75" hidden="1" customHeight="1">
      <c r="A15" s="7"/>
      <c r="B15" s="7"/>
      <c r="C15" s="7"/>
      <c r="D15" s="7"/>
      <c r="E15" s="7"/>
      <c r="F15" s="11" t="s">
        <v>53</v>
      </c>
      <c r="G15" s="12" t="s">
        <v>54</v>
      </c>
      <c r="H15" s="7"/>
      <c r="I15" s="7"/>
      <c r="J15" s="7"/>
      <c r="K15" s="7"/>
      <c r="L15" s="10"/>
      <c r="M15" s="10"/>
      <c r="N15" s="10"/>
      <c r="O15" s="10"/>
      <c r="P15" s="10"/>
      <c r="Q15" s="10"/>
      <c r="R15" s="10"/>
      <c r="S15" s="10"/>
      <c r="T15" s="10"/>
      <c r="U15" s="10"/>
      <c r="V15" s="4"/>
      <c r="W15" s="4"/>
      <c r="X15" s="4"/>
      <c r="Y15" s="4"/>
      <c r="Z15" s="4"/>
      <c r="AA15" s="4"/>
      <c r="AB15" s="4"/>
      <c r="AC15" s="4"/>
    </row>
    <row r="16" spans="1:35" ht="12.75" hidden="1" customHeight="1">
      <c r="A16" s="7"/>
      <c r="B16" s="7"/>
      <c r="C16" s="7"/>
      <c r="D16" s="7"/>
      <c r="E16" s="7"/>
      <c r="F16" s="11" t="s">
        <v>55</v>
      </c>
      <c r="G16" s="9" t="s">
        <v>102</v>
      </c>
      <c r="H16" s="7"/>
      <c r="I16" s="7"/>
      <c r="J16" s="7"/>
      <c r="K16" s="7"/>
      <c r="L16" s="10"/>
      <c r="M16" s="10"/>
      <c r="N16" s="10"/>
      <c r="O16" s="10"/>
      <c r="P16" s="10"/>
      <c r="Q16" s="10"/>
      <c r="R16" s="10"/>
      <c r="S16" s="10"/>
      <c r="T16" s="10"/>
      <c r="U16" s="10"/>
      <c r="V16" s="4"/>
      <c r="W16" s="4"/>
      <c r="X16" s="4"/>
      <c r="Y16" s="4"/>
      <c r="Z16" s="4"/>
      <c r="AA16" s="4"/>
      <c r="AB16" s="4"/>
      <c r="AC16" s="4"/>
    </row>
    <row r="17" spans="1:29" ht="12.75" hidden="1" customHeight="1">
      <c r="A17" s="7"/>
      <c r="B17" s="7"/>
      <c r="C17" s="7"/>
      <c r="D17" s="7"/>
      <c r="E17" s="7"/>
      <c r="F17" s="11" t="s">
        <v>56</v>
      </c>
      <c r="G17" s="9" t="s">
        <v>103</v>
      </c>
      <c r="H17" s="7"/>
      <c r="I17" s="7"/>
      <c r="J17" s="7"/>
      <c r="K17" s="7"/>
      <c r="L17" s="10"/>
      <c r="M17" s="10"/>
      <c r="N17" s="10"/>
      <c r="O17" s="10"/>
      <c r="P17" s="10"/>
      <c r="Q17" s="10"/>
      <c r="R17" s="10"/>
      <c r="S17" s="10"/>
      <c r="T17" s="10"/>
      <c r="U17" s="10"/>
      <c r="V17" s="4"/>
      <c r="W17" s="4"/>
      <c r="X17" s="4"/>
      <c r="Y17" s="4"/>
      <c r="Z17" s="4"/>
      <c r="AA17" s="4"/>
      <c r="AB17" s="4"/>
      <c r="AC17" s="4"/>
    </row>
    <row r="18" spans="1:29" ht="12.75" hidden="1" customHeight="1">
      <c r="A18" s="7"/>
      <c r="B18" s="7"/>
      <c r="C18" s="7"/>
      <c r="D18" s="7"/>
      <c r="E18" s="7"/>
      <c r="F18" s="11" t="s">
        <v>57</v>
      </c>
      <c r="G18" s="9" t="s">
        <v>58</v>
      </c>
      <c r="H18" s="7"/>
      <c r="I18" s="7"/>
      <c r="J18" s="7"/>
      <c r="K18" s="7"/>
      <c r="L18" s="10"/>
      <c r="M18" s="10"/>
      <c r="N18" s="10"/>
      <c r="O18" s="10"/>
      <c r="P18" s="10"/>
      <c r="Q18" s="10"/>
      <c r="R18" s="10"/>
      <c r="S18" s="10"/>
      <c r="T18" s="10"/>
      <c r="U18" s="10"/>
      <c r="V18" s="4"/>
      <c r="W18" s="4"/>
      <c r="X18" s="4"/>
      <c r="Y18" s="4"/>
      <c r="Z18" s="4"/>
      <c r="AA18" s="4"/>
      <c r="AB18" s="4"/>
      <c r="AC18" s="4"/>
    </row>
    <row r="19" spans="1:29" ht="12.75" hidden="1" customHeight="1">
      <c r="A19" s="7"/>
      <c r="B19" s="7"/>
      <c r="C19" s="7"/>
      <c r="D19" s="7"/>
      <c r="E19" s="7"/>
      <c r="F19" s="11" t="s">
        <v>59</v>
      </c>
      <c r="G19" s="9" t="s">
        <v>60</v>
      </c>
      <c r="H19" s="7"/>
      <c r="I19" s="7"/>
      <c r="J19" s="7"/>
      <c r="K19" s="7"/>
      <c r="L19" s="10"/>
      <c r="M19" s="10"/>
      <c r="N19" s="10"/>
      <c r="O19" s="10"/>
      <c r="P19" s="10"/>
      <c r="Q19" s="10"/>
      <c r="R19" s="10"/>
      <c r="S19" s="10"/>
      <c r="T19" s="10"/>
      <c r="U19" s="10"/>
      <c r="V19" s="4"/>
      <c r="W19" s="4"/>
      <c r="X19" s="4"/>
      <c r="Y19" s="4"/>
      <c r="Z19" s="4"/>
      <c r="AA19" s="4"/>
      <c r="AB19" s="4"/>
      <c r="AC19" s="4"/>
    </row>
    <row r="20" spans="1:29" ht="25.5" hidden="1" customHeight="1">
      <c r="A20" s="7"/>
      <c r="B20" s="7"/>
      <c r="C20" s="7"/>
      <c r="D20" s="7"/>
      <c r="E20" s="7"/>
      <c r="F20" s="11" t="s">
        <v>61</v>
      </c>
      <c r="G20" s="9" t="s">
        <v>62</v>
      </c>
      <c r="H20" s="7"/>
      <c r="I20" s="7"/>
      <c r="J20" s="7"/>
      <c r="K20" s="7"/>
      <c r="L20" s="10"/>
      <c r="M20" s="10"/>
      <c r="N20" s="10"/>
      <c r="O20" s="10"/>
      <c r="P20" s="10"/>
      <c r="Q20" s="10"/>
      <c r="R20" s="10"/>
      <c r="S20" s="10"/>
      <c r="T20" s="10"/>
      <c r="U20" s="10"/>
      <c r="V20" s="4"/>
      <c r="W20" s="4"/>
      <c r="X20" s="4"/>
      <c r="Y20" s="4"/>
      <c r="Z20" s="4"/>
      <c r="AA20" s="4"/>
      <c r="AB20" s="4"/>
      <c r="AC20" s="4"/>
    </row>
    <row r="21" spans="1:29" ht="12.75" hidden="1" customHeight="1">
      <c r="A21" s="7"/>
      <c r="B21" s="7"/>
      <c r="C21" s="7"/>
      <c r="D21" s="7"/>
      <c r="E21" s="7"/>
      <c r="F21" s="11" t="s">
        <v>63</v>
      </c>
      <c r="G21" s="9" t="s">
        <v>62</v>
      </c>
      <c r="H21" s="7"/>
      <c r="I21" s="7"/>
      <c r="J21" s="7"/>
      <c r="K21" s="7"/>
      <c r="L21" s="10"/>
      <c r="M21" s="10"/>
      <c r="N21" s="10"/>
      <c r="O21" s="10"/>
      <c r="P21" s="10"/>
      <c r="Q21" s="10"/>
      <c r="R21" s="10"/>
      <c r="S21" s="10"/>
      <c r="T21" s="10"/>
      <c r="U21" s="10"/>
      <c r="V21" s="4"/>
      <c r="W21" s="4"/>
      <c r="X21" s="4"/>
      <c r="Y21" s="4"/>
      <c r="Z21" s="4"/>
      <c r="AA21" s="4"/>
      <c r="AB21" s="4"/>
      <c r="AC21" s="4"/>
    </row>
    <row r="22" spans="1:29" ht="12.75" hidden="1" customHeight="1">
      <c r="A22" s="7"/>
      <c r="B22" s="7"/>
      <c r="C22" s="7"/>
      <c r="D22" s="7"/>
      <c r="E22" s="7"/>
      <c r="F22" s="11" t="s">
        <v>64</v>
      </c>
      <c r="G22" s="9" t="s">
        <v>65</v>
      </c>
      <c r="H22" s="7"/>
      <c r="I22" s="7"/>
      <c r="J22" s="7"/>
      <c r="K22" s="7"/>
      <c r="L22" s="10"/>
      <c r="M22" s="10"/>
      <c r="N22" s="10"/>
      <c r="O22" s="10"/>
      <c r="P22" s="10"/>
      <c r="Q22" s="10"/>
      <c r="R22" s="10"/>
      <c r="S22" s="10"/>
      <c r="T22" s="10"/>
      <c r="U22" s="10"/>
      <c r="V22" s="4"/>
      <c r="W22" s="4"/>
      <c r="X22" s="4"/>
      <c r="Y22" s="4"/>
      <c r="Z22" s="4"/>
      <c r="AA22" s="4"/>
      <c r="AB22" s="4"/>
      <c r="AC22" s="4"/>
    </row>
    <row r="23" spans="1:29" ht="12.75" hidden="1" customHeight="1">
      <c r="A23" s="7"/>
      <c r="B23" s="7"/>
      <c r="C23" s="7"/>
      <c r="D23" s="7"/>
      <c r="E23" s="7"/>
      <c r="F23" s="11" t="s">
        <v>66</v>
      </c>
      <c r="G23" s="9" t="s">
        <v>65</v>
      </c>
      <c r="H23" s="7"/>
      <c r="I23" s="7"/>
      <c r="J23" s="7"/>
      <c r="K23" s="7"/>
      <c r="L23" s="10"/>
      <c r="M23" s="10"/>
      <c r="N23" s="10"/>
      <c r="O23" s="10"/>
      <c r="P23" s="10"/>
      <c r="Q23" s="10"/>
      <c r="R23" s="10"/>
      <c r="S23" s="10"/>
      <c r="T23" s="10"/>
      <c r="U23" s="10"/>
      <c r="V23" s="4"/>
      <c r="W23" s="4"/>
      <c r="X23" s="4"/>
      <c r="Y23" s="4"/>
      <c r="Z23" s="4"/>
      <c r="AA23" s="4"/>
      <c r="AB23" s="4"/>
      <c r="AC23" s="4"/>
    </row>
    <row r="24" spans="1:29" ht="25.5" hidden="1" customHeight="1">
      <c r="A24" s="7"/>
      <c r="B24" s="7"/>
      <c r="C24" s="7"/>
      <c r="D24" s="7"/>
      <c r="E24" s="7"/>
      <c r="F24" s="11" t="s">
        <v>67</v>
      </c>
      <c r="G24" s="9" t="s">
        <v>65</v>
      </c>
      <c r="H24" s="7"/>
      <c r="I24" s="7"/>
      <c r="J24" s="7"/>
      <c r="K24" s="7"/>
      <c r="L24" s="10"/>
      <c r="M24" s="10"/>
      <c r="N24" s="10"/>
      <c r="O24" s="10"/>
      <c r="P24" s="10"/>
      <c r="Q24" s="10"/>
      <c r="R24" s="10"/>
      <c r="S24" s="10"/>
      <c r="T24" s="10"/>
      <c r="U24" s="10"/>
      <c r="V24" s="4"/>
      <c r="W24" s="4"/>
      <c r="X24" s="4"/>
      <c r="Y24" s="4"/>
      <c r="Z24" s="4"/>
      <c r="AA24" s="4"/>
      <c r="AB24" s="4"/>
      <c r="AC24" s="4"/>
    </row>
    <row r="25" spans="1:29" ht="25.5" hidden="1" customHeight="1">
      <c r="A25" s="7"/>
      <c r="B25" s="7"/>
      <c r="C25" s="7"/>
      <c r="D25" s="7"/>
      <c r="E25" s="7"/>
      <c r="F25" s="11" t="s">
        <v>67</v>
      </c>
      <c r="G25" s="9" t="s">
        <v>65</v>
      </c>
      <c r="H25" s="7"/>
      <c r="I25" s="7"/>
      <c r="J25" s="7"/>
      <c r="K25" s="7"/>
      <c r="L25" s="10"/>
      <c r="M25" s="10"/>
      <c r="N25" s="10"/>
      <c r="O25" s="10"/>
      <c r="P25" s="10"/>
      <c r="Q25" s="10"/>
      <c r="R25" s="10"/>
      <c r="S25" s="10"/>
      <c r="T25" s="10"/>
      <c r="U25" s="10"/>
      <c r="V25" s="4"/>
      <c r="W25" s="4"/>
      <c r="X25" s="4"/>
      <c r="Y25" s="4"/>
      <c r="Z25" s="4"/>
      <c r="AA25" s="4"/>
      <c r="AB25" s="4"/>
      <c r="AC25" s="4"/>
    </row>
    <row r="26" spans="1:29" ht="12.75" hidden="1" customHeight="1">
      <c r="A26" s="7"/>
      <c r="B26" s="7"/>
      <c r="C26" s="7"/>
      <c r="D26" s="7"/>
      <c r="E26" s="7"/>
      <c r="F26" s="11" t="s">
        <v>68</v>
      </c>
      <c r="G26" s="9" t="s">
        <v>62</v>
      </c>
      <c r="H26" s="7"/>
      <c r="I26" s="7"/>
      <c r="J26" s="7"/>
      <c r="K26" s="7"/>
      <c r="L26" s="10"/>
      <c r="M26" s="10"/>
      <c r="N26" s="10"/>
      <c r="O26" s="10"/>
      <c r="P26" s="10"/>
      <c r="Q26" s="10"/>
      <c r="R26" s="10"/>
      <c r="S26" s="10"/>
      <c r="T26" s="10"/>
      <c r="U26" s="10"/>
      <c r="V26" s="4"/>
      <c r="W26" s="4"/>
      <c r="X26" s="4"/>
      <c r="Y26" s="4"/>
      <c r="Z26" s="4"/>
      <c r="AA26" s="4"/>
      <c r="AB26" s="4"/>
      <c r="AC26" s="4"/>
    </row>
    <row r="27" spans="1:29" ht="12.75" hidden="1" customHeight="1">
      <c r="A27" s="7"/>
      <c r="B27" s="7"/>
      <c r="C27" s="7"/>
      <c r="D27" s="7"/>
      <c r="E27" s="7"/>
      <c r="F27" s="11" t="s">
        <v>69</v>
      </c>
      <c r="G27" s="14" t="s">
        <v>125</v>
      </c>
      <c r="H27" s="7"/>
      <c r="I27" s="7"/>
      <c r="J27" s="7"/>
      <c r="K27" s="7"/>
      <c r="L27" s="10"/>
      <c r="M27" s="10"/>
      <c r="N27" s="10"/>
      <c r="O27" s="10"/>
      <c r="P27" s="10"/>
      <c r="Q27" s="10"/>
      <c r="R27" s="10"/>
      <c r="S27" s="10"/>
      <c r="T27" s="10"/>
      <c r="U27" s="10"/>
      <c r="V27" s="4"/>
      <c r="W27" s="4"/>
      <c r="X27" s="4"/>
      <c r="Y27" s="4"/>
      <c r="Z27" s="4"/>
      <c r="AA27" s="4"/>
      <c r="AB27" s="4"/>
      <c r="AC27" s="4"/>
    </row>
    <row r="28" spans="1:29" ht="25.5" hidden="1" customHeight="1">
      <c r="A28" s="7"/>
      <c r="B28" s="7"/>
      <c r="C28" s="7"/>
      <c r="D28" s="7"/>
      <c r="E28" s="7"/>
      <c r="F28" s="11" t="s">
        <v>70</v>
      </c>
      <c r="G28" s="14" t="s">
        <v>125</v>
      </c>
      <c r="H28" s="7"/>
      <c r="I28" s="7"/>
      <c r="J28" s="7"/>
      <c r="K28" s="7"/>
      <c r="L28" s="10"/>
      <c r="M28" s="10"/>
      <c r="N28" s="10"/>
      <c r="O28" s="10"/>
      <c r="P28" s="10"/>
      <c r="Q28" s="10"/>
      <c r="R28" s="10"/>
      <c r="S28" s="10"/>
      <c r="T28" s="10"/>
      <c r="U28" s="10"/>
      <c r="V28" s="4"/>
      <c r="W28" s="4"/>
      <c r="X28" s="4"/>
      <c r="Y28" s="4"/>
      <c r="Z28" s="4"/>
      <c r="AA28" s="4"/>
      <c r="AB28" s="4"/>
      <c r="AC28" s="4"/>
    </row>
    <row r="29" spans="1:29" ht="25.5" hidden="1" customHeight="1">
      <c r="A29" s="7"/>
      <c r="B29" s="7"/>
      <c r="C29" s="7"/>
      <c r="D29" s="7"/>
      <c r="E29" s="7"/>
      <c r="F29" s="11" t="s">
        <v>71</v>
      </c>
      <c r="G29" s="14" t="s">
        <v>125</v>
      </c>
      <c r="H29" s="7"/>
      <c r="I29" s="7"/>
      <c r="J29" s="7"/>
      <c r="K29" s="7"/>
      <c r="L29" s="10"/>
      <c r="M29" s="10"/>
      <c r="N29" s="10"/>
      <c r="O29" s="10"/>
      <c r="P29" s="10"/>
      <c r="Q29" s="10"/>
      <c r="R29" s="10"/>
      <c r="S29" s="10"/>
      <c r="T29" s="10"/>
      <c r="U29" s="10"/>
      <c r="V29" s="4"/>
      <c r="W29" s="4"/>
      <c r="X29" s="4"/>
      <c r="Y29" s="4"/>
      <c r="Z29" s="4"/>
      <c r="AA29" s="4"/>
      <c r="AB29" s="4"/>
      <c r="AC29" s="4"/>
    </row>
    <row r="30" spans="1:29" ht="12.75" hidden="1" customHeight="1">
      <c r="A30" s="7"/>
      <c r="B30" s="7"/>
      <c r="C30" s="7"/>
      <c r="D30" s="7"/>
      <c r="E30" s="7"/>
      <c r="F30" s="11" t="s">
        <v>72</v>
      </c>
      <c r="G30" s="14" t="s">
        <v>125</v>
      </c>
      <c r="H30" s="7"/>
      <c r="I30" s="7"/>
      <c r="J30" s="7"/>
      <c r="K30" s="7"/>
      <c r="L30" s="10"/>
      <c r="M30" s="10"/>
      <c r="N30" s="10"/>
      <c r="O30" s="10"/>
      <c r="P30" s="10"/>
      <c r="Q30" s="10"/>
      <c r="R30" s="10"/>
      <c r="S30" s="10"/>
      <c r="T30" s="10"/>
      <c r="U30" s="10"/>
      <c r="V30" s="4"/>
      <c r="W30" s="4"/>
      <c r="X30" s="4"/>
      <c r="Y30" s="4"/>
      <c r="Z30" s="4"/>
      <c r="AA30" s="4"/>
      <c r="AB30" s="4"/>
      <c r="AC30" s="4"/>
    </row>
    <row r="31" spans="1:29" ht="12.75" hidden="1" customHeight="1">
      <c r="A31" s="7"/>
      <c r="B31" s="7"/>
      <c r="C31" s="7"/>
      <c r="D31" s="7"/>
      <c r="E31" s="7"/>
      <c r="F31" s="11" t="s">
        <v>73</v>
      </c>
      <c r="G31" s="14" t="s">
        <v>125</v>
      </c>
      <c r="H31" s="7"/>
      <c r="I31" s="7"/>
      <c r="J31" s="7"/>
      <c r="K31" s="7"/>
      <c r="L31" s="10"/>
      <c r="M31" s="10"/>
      <c r="N31" s="10"/>
      <c r="O31" s="10"/>
      <c r="P31" s="10"/>
      <c r="Q31" s="10"/>
      <c r="R31" s="10"/>
      <c r="S31" s="10"/>
      <c r="T31" s="10"/>
      <c r="U31" s="10"/>
      <c r="V31" s="4"/>
      <c r="W31" s="4"/>
      <c r="X31" s="4"/>
      <c r="Y31" s="4"/>
      <c r="Z31" s="4"/>
      <c r="AA31" s="4"/>
      <c r="AB31" s="4"/>
      <c r="AC31" s="4"/>
    </row>
    <row r="32" spans="1:29" ht="12.75" hidden="1" customHeight="1">
      <c r="A32" s="7"/>
      <c r="B32" s="7"/>
      <c r="C32" s="7"/>
      <c r="D32" s="7"/>
      <c r="E32" s="7"/>
      <c r="F32" s="11" t="s">
        <v>74</v>
      </c>
      <c r="G32" s="14" t="s">
        <v>125</v>
      </c>
      <c r="H32" s="7"/>
      <c r="I32" s="7"/>
      <c r="J32" s="7"/>
      <c r="K32" s="7"/>
      <c r="L32" s="10"/>
      <c r="M32" s="10"/>
      <c r="N32" s="10"/>
      <c r="O32" s="10"/>
      <c r="P32" s="10"/>
      <c r="Q32" s="10"/>
      <c r="R32" s="10"/>
      <c r="S32" s="10"/>
      <c r="T32" s="10"/>
      <c r="U32" s="10"/>
      <c r="V32" s="4"/>
      <c r="W32" s="4"/>
      <c r="X32" s="4"/>
      <c r="Y32" s="4"/>
      <c r="Z32" s="4"/>
      <c r="AA32" s="4"/>
      <c r="AB32" s="4"/>
      <c r="AC32" s="4"/>
    </row>
    <row r="33" spans="1:29" ht="12.75" hidden="1" customHeight="1">
      <c r="A33" s="7"/>
      <c r="B33" s="7"/>
      <c r="C33" s="7"/>
      <c r="D33" s="7"/>
      <c r="E33" s="7"/>
      <c r="F33" s="11" t="s">
        <v>75</v>
      </c>
      <c r="G33" s="9" t="s">
        <v>76</v>
      </c>
      <c r="H33" s="7"/>
      <c r="I33" s="7"/>
      <c r="J33" s="7"/>
      <c r="K33" s="7"/>
      <c r="L33" s="10"/>
      <c r="M33" s="10"/>
      <c r="N33" s="10"/>
      <c r="O33" s="10"/>
      <c r="P33" s="10"/>
      <c r="Q33" s="10"/>
      <c r="R33" s="10"/>
      <c r="S33" s="10"/>
      <c r="T33" s="10"/>
      <c r="U33" s="10"/>
      <c r="V33" s="4"/>
      <c r="W33" s="4"/>
      <c r="X33" s="4"/>
      <c r="Y33" s="4"/>
      <c r="Z33" s="4"/>
      <c r="AA33" s="4"/>
      <c r="AB33" s="4"/>
      <c r="AC33" s="4"/>
    </row>
    <row r="34" spans="1:29" ht="12.75" hidden="1" customHeight="1">
      <c r="A34" s="7"/>
      <c r="B34" s="7"/>
      <c r="C34" s="7"/>
      <c r="D34" s="7"/>
      <c r="E34" s="7"/>
      <c r="F34" s="11" t="s">
        <v>77</v>
      </c>
      <c r="G34" s="9" t="s">
        <v>76</v>
      </c>
      <c r="H34" s="7"/>
      <c r="I34" s="7"/>
      <c r="J34" s="7"/>
      <c r="K34" s="7"/>
      <c r="L34" s="10"/>
      <c r="M34" s="10"/>
      <c r="N34" s="10"/>
      <c r="O34" s="10"/>
      <c r="P34" s="10"/>
      <c r="Q34" s="10"/>
      <c r="R34" s="10"/>
      <c r="S34" s="10"/>
      <c r="T34" s="10"/>
      <c r="U34" s="10"/>
      <c r="V34" s="4"/>
      <c r="W34" s="4"/>
      <c r="X34" s="4"/>
      <c r="Y34" s="4"/>
      <c r="Z34" s="4"/>
      <c r="AA34" s="4"/>
      <c r="AB34" s="4"/>
      <c r="AC34" s="4"/>
    </row>
    <row r="35" spans="1:29" ht="12.75" hidden="1" customHeight="1">
      <c r="A35" s="7"/>
      <c r="B35" s="7"/>
      <c r="C35" s="7"/>
      <c r="D35" s="7"/>
      <c r="E35" s="7"/>
      <c r="F35" s="8" t="s">
        <v>78</v>
      </c>
      <c r="G35" s="9" t="s">
        <v>76</v>
      </c>
      <c r="H35" s="7"/>
      <c r="I35" s="7"/>
      <c r="J35" s="7"/>
      <c r="K35" s="7"/>
      <c r="L35" s="10"/>
      <c r="M35" s="10"/>
      <c r="N35" s="10"/>
      <c r="O35" s="10"/>
      <c r="P35" s="10"/>
      <c r="Q35" s="10"/>
      <c r="R35" s="10"/>
      <c r="S35" s="10"/>
      <c r="T35" s="10"/>
      <c r="U35" s="10"/>
      <c r="V35" s="4"/>
      <c r="W35" s="4"/>
      <c r="X35" s="4"/>
      <c r="Y35" s="4"/>
      <c r="Z35" s="4"/>
      <c r="AA35" s="4"/>
      <c r="AB35" s="4"/>
      <c r="AC35" s="4"/>
    </row>
    <row r="36" spans="1:29" ht="12.75" hidden="1" customHeight="1">
      <c r="A36" s="7"/>
      <c r="B36" s="7"/>
      <c r="C36" s="7"/>
      <c r="D36" s="7"/>
      <c r="E36" s="7"/>
      <c r="F36" s="11" t="s">
        <v>79</v>
      </c>
      <c r="G36" s="9" t="s">
        <v>76</v>
      </c>
      <c r="H36" s="7"/>
      <c r="I36" s="7"/>
      <c r="J36" s="7"/>
      <c r="K36" s="7"/>
      <c r="L36" s="10"/>
      <c r="M36" s="10"/>
      <c r="N36" s="10"/>
      <c r="O36" s="10"/>
      <c r="P36" s="10"/>
      <c r="Q36" s="10"/>
      <c r="R36" s="10"/>
      <c r="S36" s="10"/>
      <c r="T36" s="10"/>
      <c r="U36" s="10"/>
      <c r="V36" s="4"/>
      <c r="W36" s="4"/>
      <c r="X36" s="4"/>
      <c r="Y36" s="4"/>
      <c r="Z36" s="4"/>
      <c r="AA36" s="4"/>
      <c r="AB36" s="4"/>
      <c r="AC36" s="4"/>
    </row>
    <row r="37" spans="1:29" ht="12.75" hidden="1" customHeight="1">
      <c r="A37" s="7"/>
      <c r="B37" s="7"/>
      <c r="C37" s="7"/>
      <c r="D37" s="7"/>
      <c r="E37" s="7"/>
      <c r="F37" s="11" t="s">
        <v>80</v>
      </c>
      <c r="G37" s="9" t="s">
        <v>48</v>
      </c>
      <c r="H37" s="7"/>
      <c r="I37" s="7"/>
      <c r="J37" s="7"/>
      <c r="K37" s="7"/>
      <c r="L37" s="10"/>
      <c r="M37" s="10"/>
      <c r="N37" s="10"/>
      <c r="O37" s="10"/>
      <c r="P37" s="10"/>
      <c r="Q37" s="10"/>
      <c r="R37" s="10"/>
      <c r="S37" s="10"/>
      <c r="T37" s="10"/>
      <c r="U37" s="10"/>
      <c r="V37" s="4"/>
      <c r="W37" s="4"/>
      <c r="X37" s="4"/>
      <c r="Y37" s="4"/>
      <c r="Z37" s="4"/>
      <c r="AA37" s="4"/>
      <c r="AB37" s="4"/>
      <c r="AC37" s="4"/>
    </row>
    <row r="38" spans="1:29" ht="12.75" hidden="1" customHeight="1">
      <c r="A38" s="7"/>
      <c r="B38" s="7"/>
      <c r="C38" s="7"/>
      <c r="D38" s="7"/>
      <c r="E38" s="7"/>
      <c r="F38" s="11" t="s">
        <v>81</v>
      </c>
      <c r="G38" s="9" t="s">
        <v>82</v>
      </c>
      <c r="H38" s="7"/>
      <c r="I38" s="7"/>
      <c r="J38" s="7"/>
      <c r="K38" s="7"/>
      <c r="L38" s="10"/>
      <c r="M38" s="10"/>
      <c r="N38" s="10"/>
      <c r="O38" s="10"/>
      <c r="P38" s="10"/>
      <c r="Q38" s="10"/>
      <c r="R38" s="10"/>
      <c r="S38" s="10"/>
      <c r="T38" s="10"/>
      <c r="U38" s="10"/>
      <c r="V38" s="4"/>
      <c r="W38" s="4"/>
      <c r="X38" s="4"/>
      <c r="Y38" s="4"/>
      <c r="Z38" s="4"/>
      <c r="AA38" s="4"/>
      <c r="AB38" s="4"/>
      <c r="AC38" s="4"/>
    </row>
    <row r="39" spans="1:29" ht="12.75" hidden="1" customHeight="1">
      <c r="A39" s="7"/>
      <c r="B39" s="7"/>
      <c r="C39" s="7"/>
      <c r="D39" s="7"/>
      <c r="E39" s="7"/>
      <c r="F39" s="11" t="s">
        <v>83</v>
      </c>
      <c r="G39" s="9" t="s">
        <v>48</v>
      </c>
      <c r="H39" s="7"/>
      <c r="I39" s="7"/>
      <c r="J39" s="7"/>
      <c r="K39" s="7"/>
      <c r="L39" s="10"/>
      <c r="M39" s="10"/>
      <c r="N39" s="10"/>
      <c r="O39" s="10"/>
      <c r="P39" s="10"/>
      <c r="Q39" s="10"/>
      <c r="R39" s="10"/>
      <c r="S39" s="10"/>
      <c r="T39" s="10"/>
      <c r="U39" s="10"/>
      <c r="V39" s="4"/>
      <c r="W39" s="4"/>
      <c r="X39" s="4"/>
      <c r="Y39" s="4"/>
      <c r="Z39" s="4"/>
      <c r="AA39" s="4"/>
      <c r="AB39" s="4"/>
      <c r="AC39" s="4"/>
    </row>
    <row r="40" spans="1:29" ht="12.75" hidden="1" customHeight="1">
      <c r="A40" s="7"/>
      <c r="B40" s="7"/>
      <c r="C40" s="7"/>
      <c r="D40" s="7"/>
      <c r="E40" s="7"/>
      <c r="F40" s="11" t="s">
        <v>84</v>
      </c>
      <c r="G40" s="13" t="s">
        <v>95</v>
      </c>
      <c r="H40" s="7"/>
      <c r="I40" s="7"/>
      <c r="J40" s="7"/>
      <c r="K40" s="7"/>
      <c r="L40" s="10"/>
      <c r="M40" s="10"/>
      <c r="N40" s="10"/>
      <c r="O40" s="10"/>
      <c r="P40" s="10"/>
      <c r="Q40" s="10"/>
      <c r="R40" s="10"/>
      <c r="S40" s="10"/>
      <c r="T40" s="10"/>
      <c r="U40" s="10"/>
      <c r="V40" s="4"/>
      <c r="W40" s="4"/>
      <c r="X40" s="4"/>
      <c r="Y40" s="4"/>
      <c r="Z40" s="4"/>
      <c r="AA40" s="4"/>
      <c r="AB40" s="4"/>
      <c r="AC40" s="4"/>
    </row>
    <row r="41" spans="1:29" ht="12.75" hidden="1" customHeight="1">
      <c r="A41" s="7"/>
      <c r="B41" s="7"/>
      <c r="C41" s="7"/>
      <c r="D41" s="7"/>
      <c r="E41" s="7"/>
      <c r="F41" s="11" t="s">
        <v>85</v>
      </c>
      <c r="G41" s="9" t="s">
        <v>48</v>
      </c>
      <c r="H41" s="7"/>
      <c r="I41" s="7"/>
      <c r="J41" s="7"/>
      <c r="K41" s="7"/>
      <c r="L41" s="10"/>
      <c r="M41" s="10"/>
      <c r="N41" s="10"/>
      <c r="O41" s="10"/>
      <c r="P41" s="10"/>
      <c r="Q41" s="10"/>
      <c r="R41" s="10"/>
      <c r="S41" s="10"/>
      <c r="T41" s="10"/>
      <c r="U41" s="10"/>
      <c r="V41" s="4"/>
      <c r="W41" s="4"/>
      <c r="X41" s="4"/>
      <c r="Y41" s="4"/>
      <c r="Z41" s="4"/>
      <c r="AA41" s="4"/>
      <c r="AB41" s="4"/>
      <c r="AC41" s="4"/>
    </row>
    <row r="42" spans="1:29" ht="12.75" hidden="1" customHeight="1">
      <c r="A42" s="7"/>
      <c r="B42" s="7"/>
      <c r="C42" s="7"/>
      <c r="D42" s="7"/>
      <c r="E42" s="7"/>
      <c r="F42" s="11" t="s">
        <v>86</v>
      </c>
      <c r="G42" s="14" t="s">
        <v>94</v>
      </c>
      <c r="H42" s="7"/>
      <c r="I42" s="7"/>
      <c r="J42" s="7"/>
      <c r="K42" s="7"/>
      <c r="L42" s="10"/>
      <c r="M42" s="10"/>
      <c r="N42" s="10"/>
      <c r="O42" s="10"/>
      <c r="P42" s="10"/>
      <c r="Q42" s="10"/>
      <c r="R42" s="10"/>
      <c r="S42" s="10"/>
      <c r="T42" s="10"/>
      <c r="U42" s="10"/>
      <c r="V42" s="4"/>
      <c r="W42" s="4"/>
      <c r="X42" s="4"/>
      <c r="Y42" s="4"/>
      <c r="Z42" s="4"/>
      <c r="AA42" s="4"/>
      <c r="AB42" s="4"/>
      <c r="AC42" s="4"/>
    </row>
    <row r="43" spans="1:29" ht="12.75" hidden="1" customHeight="1">
      <c r="A43" s="7"/>
      <c r="B43" s="7"/>
      <c r="C43" s="7"/>
      <c r="D43" s="7"/>
      <c r="E43" s="7"/>
      <c r="F43" s="11" t="s">
        <v>87</v>
      </c>
      <c r="G43" s="9" t="s">
        <v>88</v>
      </c>
      <c r="H43" s="7"/>
      <c r="I43" s="7"/>
      <c r="J43" s="7"/>
      <c r="K43" s="7"/>
      <c r="L43" s="10"/>
      <c r="M43" s="10"/>
      <c r="N43" s="10"/>
      <c r="O43" s="10"/>
      <c r="P43" s="10"/>
      <c r="Q43" s="10"/>
      <c r="R43" s="10"/>
      <c r="S43" s="10"/>
      <c r="T43" s="10"/>
      <c r="U43" s="10"/>
      <c r="V43" s="4"/>
      <c r="W43" s="4"/>
      <c r="X43" s="4"/>
      <c r="Y43" s="4"/>
      <c r="Z43" s="4"/>
      <c r="AA43" s="4"/>
      <c r="AB43" s="4"/>
      <c r="AC43" s="4"/>
    </row>
    <row r="44" spans="1:29" ht="16.5" hidden="1" customHeight="1">
      <c r="A44" s="7"/>
      <c r="B44" s="7"/>
      <c r="C44" s="7"/>
      <c r="D44" s="7"/>
      <c r="E44" s="7"/>
      <c r="F44" s="11" t="s">
        <v>89</v>
      </c>
      <c r="G44" s="15"/>
      <c r="H44" s="7"/>
      <c r="I44" s="7"/>
      <c r="J44" s="7"/>
      <c r="K44" s="7"/>
      <c r="L44" s="10"/>
      <c r="M44" s="10"/>
      <c r="N44" s="10"/>
      <c r="O44" s="10"/>
      <c r="P44" s="10"/>
      <c r="Q44" s="10"/>
      <c r="R44" s="10"/>
      <c r="S44" s="10"/>
      <c r="T44" s="10"/>
      <c r="U44" s="10"/>
      <c r="V44" s="4"/>
      <c r="W44" s="4"/>
      <c r="X44" s="4"/>
      <c r="Y44" s="4"/>
      <c r="Z44" s="4"/>
      <c r="AA44" s="4"/>
      <c r="AB44" s="4"/>
      <c r="AC44" s="4"/>
    </row>
    <row r="45" spans="1:29" ht="12.75" hidden="1" customHeight="1">
      <c r="A45" s="7"/>
      <c r="B45" s="7"/>
      <c r="C45" s="7"/>
      <c r="D45" s="7"/>
      <c r="E45" s="7"/>
      <c r="F45" s="11" t="s">
        <v>90</v>
      </c>
      <c r="G45" s="14" t="s">
        <v>96</v>
      </c>
      <c r="H45" s="7"/>
      <c r="I45" s="7"/>
      <c r="J45" s="7"/>
      <c r="K45" s="7"/>
      <c r="L45" s="10"/>
      <c r="M45" s="10"/>
      <c r="N45" s="10"/>
      <c r="O45" s="10"/>
      <c r="P45" s="10"/>
      <c r="Q45" s="10"/>
      <c r="R45" s="10"/>
      <c r="S45" s="10"/>
      <c r="T45" s="10"/>
      <c r="U45" s="10"/>
      <c r="V45" s="4"/>
      <c r="W45" s="4"/>
      <c r="X45" s="4"/>
      <c r="Y45" s="4"/>
      <c r="Z45" s="4"/>
      <c r="AA45" s="4"/>
      <c r="AB45" s="4"/>
      <c r="AC45" s="4"/>
    </row>
    <row r="46" spans="1:29" ht="12.75" hidden="1" customHeight="1">
      <c r="A46" s="7"/>
      <c r="B46" s="7"/>
      <c r="C46" s="7"/>
      <c r="D46" s="7"/>
      <c r="E46" s="7"/>
      <c r="F46" s="11" t="s">
        <v>128</v>
      </c>
      <c r="G46" s="14" t="s">
        <v>97</v>
      </c>
      <c r="H46" s="7"/>
      <c r="I46" s="7"/>
      <c r="J46" s="7"/>
      <c r="K46" s="7"/>
      <c r="L46" s="10"/>
      <c r="M46" s="10"/>
      <c r="N46" s="10"/>
      <c r="O46" s="10"/>
      <c r="P46" s="10"/>
      <c r="Q46" s="10"/>
      <c r="R46" s="10"/>
      <c r="S46" s="10"/>
      <c r="T46" s="10"/>
      <c r="U46" s="10"/>
      <c r="V46" s="4"/>
      <c r="W46" s="4"/>
      <c r="X46" s="4"/>
      <c r="Y46" s="23" t="s">
        <v>31</v>
      </c>
      <c r="Z46" s="4"/>
      <c r="AA46" s="4"/>
      <c r="AB46" s="4"/>
      <c r="AC46" s="4"/>
    </row>
    <row r="47" spans="1:29" ht="12.75" hidden="1" customHeight="1">
      <c r="A47" s="7"/>
      <c r="B47" s="7"/>
      <c r="C47" s="7"/>
      <c r="D47" s="7"/>
      <c r="E47" s="7"/>
      <c r="F47" s="11" t="s">
        <v>92</v>
      </c>
      <c r="G47" s="14" t="s">
        <v>98</v>
      </c>
      <c r="H47" s="7"/>
      <c r="I47" s="7"/>
      <c r="J47" s="7"/>
      <c r="K47" s="7"/>
      <c r="L47" s="10"/>
      <c r="M47" s="10"/>
      <c r="N47" s="10"/>
      <c r="O47" s="10"/>
      <c r="P47" s="10"/>
      <c r="Q47" s="10"/>
      <c r="R47" s="10"/>
      <c r="S47" s="10"/>
      <c r="T47" s="10"/>
      <c r="U47" s="10"/>
      <c r="V47" s="4"/>
      <c r="W47" s="4"/>
      <c r="X47" s="4"/>
      <c r="Y47" s="23" t="s">
        <v>32</v>
      </c>
      <c r="Z47" s="4"/>
      <c r="AA47" s="4"/>
      <c r="AB47" s="4"/>
      <c r="AC47" s="4"/>
    </row>
    <row r="48" spans="1:29">
      <c r="A48" s="4"/>
      <c r="B48" s="4"/>
      <c r="C48" s="4"/>
      <c r="D48" s="4"/>
      <c r="E48" s="4"/>
      <c r="F48" s="4"/>
      <c r="G48" s="4"/>
      <c r="H48" s="4"/>
      <c r="I48" s="4"/>
      <c r="J48" s="4"/>
      <c r="K48" s="4"/>
      <c r="L48" s="5"/>
      <c r="M48" s="5"/>
      <c r="N48" s="5"/>
      <c r="O48" s="5"/>
      <c r="P48" s="5"/>
      <c r="Q48" s="5"/>
      <c r="R48" s="5"/>
      <c r="S48" s="5"/>
      <c r="T48" s="5"/>
      <c r="U48" s="5"/>
      <c r="V48" s="4"/>
      <c r="W48" s="4"/>
      <c r="X48" s="4"/>
      <c r="Y48" s="23"/>
      <c r="Z48" s="4"/>
      <c r="AA48" s="4"/>
      <c r="AB48" s="4"/>
      <c r="AC48" s="4"/>
    </row>
    <row r="49" spans="1:35" ht="15">
      <c r="A49" s="162" t="s">
        <v>39</v>
      </c>
      <c r="B49" s="163"/>
      <c r="C49" s="163"/>
      <c r="D49" s="163"/>
      <c r="E49" s="163"/>
      <c r="F49" s="164"/>
      <c r="G49" s="165" t="s">
        <v>488</v>
      </c>
      <c r="H49" s="166"/>
      <c r="I49" s="6"/>
      <c r="J49" s="167" t="s">
        <v>40</v>
      </c>
      <c r="K49" s="167"/>
      <c r="L49" s="168"/>
      <c r="M49" s="168"/>
      <c r="N49" s="168"/>
      <c r="O49" s="168"/>
      <c r="P49" s="168"/>
      <c r="Q49" s="168"/>
      <c r="R49" s="168"/>
      <c r="S49" s="168"/>
      <c r="T49" s="168"/>
      <c r="U49" s="5"/>
      <c r="V49" s="4"/>
      <c r="W49" s="4"/>
      <c r="X49" s="4"/>
      <c r="Y49" s="4"/>
      <c r="Z49" s="4"/>
      <c r="AA49" s="4"/>
      <c r="AB49" s="4"/>
      <c r="AC49" s="4"/>
    </row>
    <row r="50" spans="1:35">
      <c r="A50" s="4"/>
      <c r="B50" s="4"/>
      <c r="C50" s="4"/>
      <c r="D50" s="4"/>
      <c r="E50" s="4"/>
      <c r="F50" s="4"/>
      <c r="G50" s="4"/>
      <c r="H50" s="4"/>
      <c r="I50" s="4"/>
      <c r="J50" s="4"/>
      <c r="K50" s="4"/>
      <c r="L50" s="5"/>
      <c r="M50" s="5"/>
      <c r="N50" s="5"/>
      <c r="O50" s="5"/>
      <c r="P50" s="5"/>
      <c r="Q50" s="5"/>
      <c r="R50" s="5"/>
      <c r="S50" s="5"/>
      <c r="T50" s="5"/>
      <c r="U50" s="5"/>
      <c r="V50" s="4"/>
      <c r="W50" s="4"/>
      <c r="X50" s="4"/>
      <c r="Y50" s="4"/>
      <c r="Z50" s="4"/>
      <c r="AA50" s="4"/>
      <c r="AB50" s="4"/>
      <c r="AC50" s="4"/>
    </row>
    <row r="51" spans="1:35" ht="35.25" customHeight="1">
      <c r="A51" s="169" t="s">
        <v>1</v>
      </c>
      <c r="B51" s="169" t="s">
        <v>2</v>
      </c>
      <c r="C51" s="169" t="s">
        <v>3</v>
      </c>
      <c r="D51" s="169" t="s">
        <v>27</v>
      </c>
      <c r="E51" s="170" t="s">
        <v>4</v>
      </c>
      <c r="F51" s="171" t="s">
        <v>0</v>
      </c>
      <c r="G51" s="171"/>
      <c r="H51" s="171" t="s">
        <v>7</v>
      </c>
      <c r="I51" s="171"/>
      <c r="J51" s="171"/>
      <c r="K51" s="171"/>
      <c r="L51" s="172" t="s">
        <v>25</v>
      </c>
      <c r="M51" s="172"/>
      <c r="N51" s="172"/>
      <c r="O51" s="172"/>
      <c r="P51" s="172"/>
      <c r="Q51" s="172"/>
      <c r="R51" s="172"/>
      <c r="S51" s="169" t="s">
        <v>15</v>
      </c>
      <c r="T51" s="169" t="s">
        <v>26</v>
      </c>
      <c r="U51" s="171" t="s">
        <v>24</v>
      </c>
      <c r="V51" s="171"/>
      <c r="W51" s="171"/>
      <c r="X51" s="173" t="s">
        <v>23</v>
      </c>
      <c r="Y51" s="174"/>
      <c r="Z51" s="174"/>
      <c r="AA51" s="174"/>
      <c r="AB51" s="174"/>
      <c r="AC51" s="174"/>
      <c r="AD51" s="173" t="s">
        <v>171</v>
      </c>
      <c r="AE51" s="174"/>
      <c r="AF51" s="174"/>
      <c r="AG51" s="174"/>
      <c r="AH51" s="174"/>
      <c r="AI51" s="174"/>
    </row>
    <row r="52" spans="1:35" ht="132">
      <c r="A52" s="169"/>
      <c r="B52" s="169"/>
      <c r="C52" s="169"/>
      <c r="D52" s="169"/>
      <c r="E52" s="170"/>
      <c r="F52" s="135" t="s">
        <v>5</v>
      </c>
      <c r="G52" s="135" t="s">
        <v>6</v>
      </c>
      <c r="H52" s="171"/>
      <c r="I52" s="136" t="s">
        <v>104</v>
      </c>
      <c r="J52" s="136" t="s">
        <v>105</v>
      </c>
      <c r="K52" s="136" t="s">
        <v>106</v>
      </c>
      <c r="L52" s="136" t="s">
        <v>8</v>
      </c>
      <c r="M52" s="136" t="s">
        <v>9</v>
      </c>
      <c r="N52" s="136" t="s">
        <v>10</v>
      </c>
      <c r="O52" s="136" t="s">
        <v>11</v>
      </c>
      <c r="P52" s="136" t="s">
        <v>12</v>
      </c>
      <c r="Q52" s="136" t="s">
        <v>13</v>
      </c>
      <c r="R52" s="136" t="s">
        <v>14</v>
      </c>
      <c r="S52" s="169"/>
      <c r="T52" s="169"/>
      <c r="U52" s="136" t="s">
        <v>16</v>
      </c>
      <c r="V52" s="136" t="s">
        <v>17</v>
      </c>
      <c r="W52" s="135" t="s">
        <v>30</v>
      </c>
      <c r="X52" s="136" t="s">
        <v>18</v>
      </c>
      <c r="Y52" s="136" t="s">
        <v>19</v>
      </c>
      <c r="Z52" s="136" t="s">
        <v>20</v>
      </c>
      <c r="AA52" s="136" t="s">
        <v>21</v>
      </c>
      <c r="AB52" s="136" t="s">
        <v>22</v>
      </c>
      <c r="AC52" s="10" t="s">
        <v>40</v>
      </c>
      <c r="AD52" s="136" t="s">
        <v>172</v>
      </c>
      <c r="AE52" s="136" t="s">
        <v>40</v>
      </c>
      <c r="AF52" s="136" t="s">
        <v>173</v>
      </c>
      <c r="AG52" s="175" t="s">
        <v>174</v>
      </c>
      <c r="AH52" s="176"/>
      <c r="AI52" s="177"/>
    </row>
    <row r="53" spans="1:35" ht="111" customHeight="1">
      <c r="A53" s="178" t="s">
        <v>593</v>
      </c>
      <c r="B53" s="178" t="s">
        <v>599</v>
      </c>
      <c r="C53" s="178" t="s">
        <v>484</v>
      </c>
      <c r="D53" s="181" t="s">
        <v>548</v>
      </c>
      <c r="E53" s="16" t="s">
        <v>31</v>
      </c>
      <c r="F53" s="16" t="s">
        <v>129</v>
      </c>
      <c r="G53" s="16" t="s">
        <v>61</v>
      </c>
      <c r="H53" s="17" t="s">
        <v>107</v>
      </c>
      <c r="I53" s="16" t="s">
        <v>127</v>
      </c>
      <c r="J53" s="17" t="s">
        <v>130</v>
      </c>
      <c r="K53" s="16" t="s">
        <v>112</v>
      </c>
      <c r="L53" s="16">
        <v>2</v>
      </c>
      <c r="M53" s="16">
        <v>3</v>
      </c>
      <c r="N53" s="16">
        <f t="shared" ref="N53:N82" si="0">IF(M53="","",IF(L53="",1*M53,L53*M53))</f>
        <v>6</v>
      </c>
      <c r="O53" s="16" t="str">
        <f t="shared" ref="O53:O82" si="1">IF(N53="","",IF(N53&gt;=24,"MUY ALTO",IF(N53&gt;=10,"ALTO",IF(N53&gt;=6,"MEDIO","BAJO"))))</f>
        <v>MEDIO</v>
      </c>
      <c r="P53" s="115">
        <v>10</v>
      </c>
      <c r="Q53" s="16">
        <f t="shared" ref="Q53:Q82" si="2">IF(P53="","",N53*P53)</f>
        <v>60</v>
      </c>
      <c r="R53" s="19" t="str">
        <f t="shared" ref="R53:R82" si="3">IF(Q53="","",IF(Q53&gt;=600,"I",IF(Q53&gt;=150,"II",IF(Q53&gt;=40,"III","IV"))))</f>
        <v>III</v>
      </c>
      <c r="S53" s="19" t="str">
        <f t="shared" ref="S53:S82" si="4">IF(R53="","",IF(R53="I","No Aceptable",IF(R53="II","No Aceptable ó Aceptable con controles específicos",IF(R53="III","Mejorable",IF(R53="IV","Aceptable")))))</f>
        <v>Mejorable</v>
      </c>
      <c r="T53" s="115">
        <v>8</v>
      </c>
      <c r="U53" s="115">
        <v>10</v>
      </c>
      <c r="V53" s="115" t="s">
        <v>131</v>
      </c>
      <c r="W53" s="18" t="s">
        <v>100</v>
      </c>
      <c r="X53" s="115" t="s">
        <v>126</v>
      </c>
      <c r="Y53" s="115" t="s">
        <v>126</v>
      </c>
      <c r="Z53" s="115" t="s">
        <v>126</v>
      </c>
      <c r="AA53" s="115" t="s">
        <v>132</v>
      </c>
      <c r="AB53" s="115" t="s">
        <v>126</v>
      </c>
      <c r="AC53" s="16" t="s">
        <v>133</v>
      </c>
      <c r="AD53" s="24"/>
      <c r="AE53" s="24"/>
      <c r="AF53" s="24"/>
      <c r="AG53" s="138"/>
      <c r="AH53" s="139"/>
      <c r="AI53" s="140"/>
    </row>
    <row r="54" spans="1:35" ht="85.5">
      <c r="A54" s="179"/>
      <c r="B54" s="179"/>
      <c r="C54" s="179"/>
      <c r="D54" s="182"/>
      <c r="E54" s="16" t="s">
        <v>31</v>
      </c>
      <c r="F54" s="16" t="s">
        <v>526</v>
      </c>
      <c r="G54" s="16" t="s">
        <v>59</v>
      </c>
      <c r="H54" s="17" t="s">
        <v>134</v>
      </c>
      <c r="I54" s="16" t="s">
        <v>127</v>
      </c>
      <c r="J54" s="17" t="s">
        <v>127</v>
      </c>
      <c r="K54" s="16" t="s">
        <v>112</v>
      </c>
      <c r="L54" s="16">
        <v>2</v>
      </c>
      <c r="M54" s="16">
        <v>3</v>
      </c>
      <c r="N54" s="16">
        <f t="shared" si="0"/>
        <v>6</v>
      </c>
      <c r="O54" s="16" t="str">
        <f t="shared" si="1"/>
        <v>MEDIO</v>
      </c>
      <c r="P54" s="115">
        <v>10</v>
      </c>
      <c r="Q54" s="16">
        <f t="shared" si="2"/>
        <v>60</v>
      </c>
      <c r="R54" s="19" t="str">
        <f t="shared" si="3"/>
        <v>III</v>
      </c>
      <c r="S54" s="19" t="str">
        <f t="shared" si="4"/>
        <v>Mejorable</v>
      </c>
      <c r="T54" s="115">
        <v>8</v>
      </c>
      <c r="U54" s="134">
        <v>10</v>
      </c>
      <c r="V54" s="115" t="s">
        <v>135</v>
      </c>
      <c r="W54" s="18" t="s">
        <v>60</v>
      </c>
      <c r="X54" s="115" t="s">
        <v>126</v>
      </c>
      <c r="Y54" s="115" t="s">
        <v>126</v>
      </c>
      <c r="Z54" s="115" t="s">
        <v>126</v>
      </c>
      <c r="AA54" s="115" t="s">
        <v>136</v>
      </c>
      <c r="AB54" s="115" t="s">
        <v>126</v>
      </c>
      <c r="AC54" s="16" t="s">
        <v>133</v>
      </c>
      <c r="AD54" s="24"/>
      <c r="AE54" s="24"/>
      <c r="AF54" s="24"/>
      <c r="AG54" s="138"/>
      <c r="AH54" s="139"/>
      <c r="AI54" s="140"/>
    </row>
    <row r="55" spans="1:35" ht="156.75">
      <c r="A55" s="179"/>
      <c r="B55" s="179"/>
      <c r="C55" s="179"/>
      <c r="D55" s="182"/>
      <c r="E55" s="16" t="s">
        <v>31</v>
      </c>
      <c r="F55" s="16" t="s">
        <v>137</v>
      </c>
      <c r="G55" s="16" t="s">
        <v>51</v>
      </c>
      <c r="H55" s="17" t="s">
        <v>134</v>
      </c>
      <c r="I55" s="16" t="s">
        <v>127</v>
      </c>
      <c r="J55" s="16" t="s">
        <v>138</v>
      </c>
      <c r="K55" s="16" t="s">
        <v>112</v>
      </c>
      <c r="L55" s="16">
        <v>2</v>
      </c>
      <c r="M55" s="16">
        <v>3</v>
      </c>
      <c r="N55" s="16">
        <f t="shared" si="0"/>
        <v>6</v>
      </c>
      <c r="O55" s="16" t="str">
        <f t="shared" si="1"/>
        <v>MEDIO</v>
      </c>
      <c r="P55" s="115">
        <v>25</v>
      </c>
      <c r="Q55" s="16">
        <f t="shared" si="2"/>
        <v>150</v>
      </c>
      <c r="R55" s="119" t="str">
        <f t="shared" si="3"/>
        <v>II</v>
      </c>
      <c r="S55" s="119" t="str">
        <f t="shared" si="4"/>
        <v>No Aceptable ó Aceptable con controles específicos</v>
      </c>
      <c r="T55" s="115">
        <v>8</v>
      </c>
      <c r="U55" s="134">
        <v>10</v>
      </c>
      <c r="V55" s="115" t="s">
        <v>483</v>
      </c>
      <c r="W55" s="18" t="s">
        <v>52</v>
      </c>
      <c r="X55" s="115" t="s">
        <v>126</v>
      </c>
      <c r="Y55" s="115" t="s">
        <v>126</v>
      </c>
      <c r="Z55" s="115" t="s">
        <v>126</v>
      </c>
      <c r="AA55" s="115" t="s">
        <v>139</v>
      </c>
      <c r="AB55" s="115" t="s">
        <v>126</v>
      </c>
      <c r="AC55" s="16" t="s">
        <v>133</v>
      </c>
      <c r="AD55" s="24"/>
      <c r="AE55" s="24"/>
      <c r="AF55" s="24"/>
      <c r="AG55" s="138"/>
      <c r="AH55" s="139"/>
      <c r="AI55" s="140"/>
    </row>
    <row r="56" spans="1:35" ht="66.75" customHeight="1">
      <c r="A56" s="179"/>
      <c r="B56" s="179"/>
      <c r="C56" s="179"/>
      <c r="D56" s="182"/>
      <c r="E56" s="16" t="s">
        <v>31</v>
      </c>
      <c r="F56" s="16" t="s">
        <v>489</v>
      </c>
      <c r="G56" s="16" t="s">
        <v>55</v>
      </c>
      <c r="H56" s="17" t="s">
        <v>527</v>
      </c>
      <c r="I56" s="16" t="s">
        <v>127</v>
      </c>
      <c r="J56" s="16" t="s">
        <v>127</v>
      </c>
      <c r="K56" s="16" t="s">
        <v>490</v>
      </c>
      <c r="L56" s="16">
        <v>2</v>
      </c>
      <c r="M56" s="16">
        <v>2</v>
      </c>
      <c r="N56" s="16">
        <f t="shared" si="0"/>
        <v>4</v>
      </c>
      <c r="O56" s="16" t="str">
        <f t="shared" si="1"/>
        <v>BAJO</v>
      </c>
      <c r="P56" s="115">
        <v>25</v>
      </c>
      <c r="Q56" s="16">
        <f t="shared" si="2"/>
        <v>100</v>
      </c>
      <c r="R56" s="19" t="str">
        <f t="shared" si="3"/>
        <v>III</v>
      </c>
      <c r="S56" s="19" t="str">
        <f t="shared" si="4"/>
        <v>Mejorable</v>
      </c>
      <c r="T56" s="115">
        <v>8</v>
      </c>
      <c r="U56" s="134">
        <v>10</v>
      </c>
      <c r="V56" s="115" t="s">
        <v>491</v>
      </c>
      <c r="W56" s="18" t="s">
        <v>191</v>
      </c>
      <c r="X56" s="115" t="s">
        <v>126</v>
      </c>
      <c r="Y56" s="115" t="s">
        <v>126</v>
      </c>
      <c r="Z56" s="115" t="s">
        <v>126</v>
      </c>
      <c r="AA56" s="115" t="s">
        <v>528</v>
      </c>
      <c r="AB56" s="115" t="s">
        <v>126</v>
      </c>
      <c r="AC56" s="16" t="s">
        <v>133</v>
      </c>
      <c r="AD56" s="24"/>
      <c r="AE56" s="24"/>
      <c r="AF56" s="24"/>
      <c r="AG56" s="113"/>
      <c r="AH56" s="114"/>
      <c r="AI56" s="112"/>
    </row>
    <row r="57" spans="1:35" ht="42.75">
      <c r="A57" s="179"/>
      <c r="B57" s="179"/>
      <c r="C57" s="179"/>
      <c r="D57" s="182"/>
      <c r="E57" s="16" t="s">
        <v>31</v>
      </c>
      <c r="F57" s="16" t="s">
        <v>529</v>
      </c>
      <c r="G57" s="16" t="s">
        <v>81</v>
      </c>
      <c r="H57" s="17" t="s">
        <v>140</v>
      </c>
      <c r="I57" s="16" t="s">
        <v>127</v>
      </c>
      <c r="J57" s="16" t="s">
        <v>141</v>
      </c>
      <c r="K57" s="16" t="s">
        <v>112</v>
      </c>
      <c r="L57" s="16">
        <v>2</v>
      </c>
      <c r="M57" s="16">
        <v>2</v>
      </c>
      <c r="N57" s="16">
        <f t="shared" si="0"/>
        <v>4</v>
      </c>
      <c r="O57" s="16" t="str">
        <f t="shared" si="1"/>
        <v>BAJO</v>
      </c>
      <c r="P57" s="115">
        <v>25</v>
      </c>
      <c r="Q57" s="16">
        <f t="shared" si="2"/>
        <v>100</v>
      </c>
      <c r="R57" s="19" t="str">
        <f t="shared" si="3"/>
        <v>III</v>
      </c>
      <c r="S57" s="19" t="str">
        <f t="shared" si="4"/>
        <v>Mejorable</v>
      </c>
      <c r="T57" s="115">
        <v>8</v>
      </c>
      <c r="U57" s="134">
        <v>10</v>
      </c>
      <c r="V57" s="115" t="s">
        <v>109</v>
      </c>
      <c r="W57" s="18" t="s">
        <v>82</v>
      </c>
      <c r="X57" s="115" t="s">
        <v>126</v>
      </c>
      <c r="Y57" s="115" t="s">
        <v>126</v>
      </c>
      <c r="Z57" s="115" t="s">
        <v>126</v>
      </c>
      <c r="AA57" s="115" t="s">
        <v>142</v>
      </c>
      <c r="AB57" s="115" t="s">
        <v>126</v>
      </c>
      <c r="AC57" s="16" t="s">
        <v>133</v>
      </c>
      <c r="AD57" s="24"/>
      <c r="AE57" s="24"/>
      <c r="AF57" s="24"/>
      <c r="AG57" s="138"/>
      <c r="AH57" s="139"/>
      <c r="AI57" s="140"/>
    </row>
    <row r="58" spans="1:35" ht="114">
      <c r="A58" s="179"/>
      <c r="B58" s="179"/>
      <c r="C58" s="179"/>
      <c r="D58" s="182"/>
      <c r="E58" s="16" t="s">
        <v>31</v>
      </c>
      <c r="F58" s="16" t="s">
        <v>530</v>
      </c>
      <c r="G58" s="16" t="s">
        <v>80</v>
      </c>
      <c r="H58" s="17" t="s">
        <v>143</v>
      </c>
      <c r="I58" s="16" t="s">
        <v>127</v>
      </c>
      <c r="J58" s="16" t="s">
        <v>144</v>
      </c>
      <c r="K58" s="16" t="s">
        <v>112</v>
      </c>
      <c r="L58" s="16">
        <v>2</v>
      </c>
      <c r="M58" s="16">
        <v>3</v>
      </c>
      <c r="N58" s="16">
        <f t="shared" si="0"/>
        <v>6</v>
      </c>
      <c r="O58" s="16" t="str">
        <f t="shared" si="1"/>
        <v>MEDIO</v>
      </c>
      <c r="P58" s="115">
        <v>25</v>
      </c>
      <c r="Q58" s="16">
        <f t="shared" si="2"/>
        <v>150</v>
      </c>
      <c r="R58" s="119" t="str">
        <f t="shared" si="3"/>
        <v>II</v>
      </c>
      <c r="S58" s="119" t="str">
        <f t="shared" si="4"/>
        <v>No Aceptable ó Aceptable con controles específicos</v>
      </c>
      <c r="T58" s="115">
        <v>8</v>
      </c>
      <c r="U58" s="134">
        <v>10</v>
      </c>
      <c r="V58" s="115" t="s">
        <v>531</v>
      </c>
      <c r="W58" s="18" t="s">
        <v>48</v>
      </c>
      <c r="X58" s="115" t="s">
        <v>126</v>
      </c>
      <c r="Y58" s="115" t="s">
        <v>126</v>
      </c>
      <c r="Z58" s="115" t="s">
        <v>126</v>
      </c>
      <c r="AA58" s="115" t="s">
        <v>532</v>
      </c>
      <c r="AB58" s="115" t="s">
        <v>126</v>
      </c>
      <c r="AC58" s="16" t="s">
        <v>133</v>
      </c>
      <c r="AD58" s="24"/>
      <c r="AE58" s="24"/>
      <c r="AF58" s="24"/>
      <c r="AG58" s="138"/>
      <c r="AH58" s="139"/>
      <c r="AI58" s="140"/>
    </row>
    <row r="59" spans="1:35" ht="99.75">
      <c r="A59" s="179"/>
      <c r="B59" s="179"/>
      <c r="C59" s="179"/>
      <c r="D59" s="182"/>
      <c r="E59" s="16" t="s">
        <v>31</v>
      </c>
      <c r="F59" s="16" t="s">
        <v>533</v>
      </c>
      <c r="G59" s="16" t="s">
        <v>83</v>
      </c>
      <c r="H59" s="16" t="s">
        <v>145</v>
      </c>
      <c r="I59" s="16" t="s">
        <v>127</v>
      </c>
      <c r="J59" s="16" t="s">
        <v>146</v>
      </c>
      <c r="K59" s="17" t="s">
        <v>112</v>
      </c>
      <c r="L59" s="16">
        <v>2</v>
      </c>
      <c r="M59" s="16">
        <v>3</v>
      </c>
      <c r="N59" s="16">
        <f t="shared" si="0"/>
        <v>6</v>
      </c>
      <c r="O59" s="16" t="str">
        <f t="shared" si="1"/>
        <v>MEDIO</v>
      </c>
      <c r="P59" s="16">
        <v>10</v>
      </c>
      <c r="Q59" s="16">
        <f t="shared" si="2"/>
        <v>60</v>
      </c>
      <c r="R59" s="19" t="str">
        <f t="shared" si="3"/>
        <v>III</v>
      </c>
      <c r="S59" s="19" t="str">
        <f t="shared" si="4"/>
        <v>Mejorable</v>
      </c>
      <c r="T59" s="115">
        <v>8</v>
      </c>
      <c r="U59" s="134">
        <v>10</v>
      </c>
      <c r="V59" s="115" t="s">
        <v>147</v>
      </c>
      <c r="W59" s="18" t="s">
        <v>48</v>
      </c>
      <c r="X59" s="115" t="s">
        <v>126</v>
      </c>
      <c r="Y59" s="115" t="s">
        <v>126</v>
      </c>
      <c r="Z59" s="115" t="s">
        <v>126</v>
      </c>
      <c r="AA59" s="16" t="s">
        <v>132</v>
      </c>
      <c r="AB59" s="115" t="s">
        <v>126</v>
      </c>
      <c r="AC59" s="16" t="s">
        <v>133</v>
      </c>
      <c r="AD59" s="24"/>
      <c r="AE59" s="24"/>
      <c r="AF59" s="24"/>
      <c r="AG59" s="138"/>
      <c r="AH59" s="139"/>
      <c r="AI59" s="140"/>
    </row>
    <row r="60" spans="1:35" ht="99.75">
      <c r="A60" s="179"/>
      <c r="B60" s="179"/>
      <c r="C60" s="179"/>
      <c r="D60" s="182"/>
      <c r="E60" s="16" t="s">
        <v>31</v>
      </c>
      <c r="F60" s="16" t="s">
        <v>111</v>
      </c>
      <c r="G60" s="16" t="s">
        <v>83</v>
      </c>
      <c r="H60" s="16" t="s">
        <v>110</v>
      </c>
      <c r="I60" s="16" t="s">
        <v>127</v>
      </c>
      <c r="J60" s="16" t="s">
        <v>127</v>
      </c>
      <c r="K60" s="17" t="s">
        <v>112</v>
      </c>
      <c r="L60" s="16">
        <v>2</v>
      </c>
      <c r="M60" s="16">
        <v>2</v>
      </c>
      <c r="N60" s="16">
        <f t="shared" si="0"/>
        <v>4</v>
      </c>
      <c r="O60" s="16" t="str">
        <f t="shared" si="1"/>
        <v>BAJO</v>
      </c>
      <c r="P60" s="16">
        <v>10</v>
      </c>
      <c r="Q60" s="16">
        <f t="shared" si="2"/>
        <v>40</v>
      </c>
      <c r="R60" s="19" t="str">
        <f t="shared" si="3"/>
        <v>III</v>
      </c>
      <c r="S60" s="19" t="str">
        <f t="shared" si="4"/>
        <v>Mejorable</v>
      </c>
      <c r="T60" s="115">
        <v>8</v>
      </c>
      <c r="U60" s="134">
        <v>10</v>
      </c>
      <c r="V60" s="115" t="s">
        <v>120</v>
      </c>
      <c r="W60" s="18" t="s">
        <v>48</v>
      </c>
      <c r="X60" s="115" t="s">
        <v>126</v>
      </c>
      <c r="Y60" s="115" t="s">
        <v>126</v>
      </c>
      <c r="Z60" s="115" t="s">
        <v>126</v>
      </c>
      <c r="AA60" s="16" t="s">
        <v>113</v>
      </c>
      <c r="AB60" s="115" t="s">
        <v>126</v>
      </c>
      <c r="AC60" s="16" t="s">
        <v>133</v>
      </c>
      <c r="AD60" s="24"/>
      <c r="AE60" s="24"/>
      <c r="AF60" s="24"/>
      <c r="AG60" s="138"/>
      <c r="AH60" s="139"/>
      <c r="AI60" s="140"/>
    </row>
    <row r="61" spans="1:35" ht="156.75">
      <c r="A61" s="179"/>
      <c r="B61" s="179"/>
      <c r="C61" s="179"/>
      <c r="D61" s="182"/>
      <c r="E61" s="16" t="s">
        <v>31</v>
      </c>
      <c r="F61" s="16" t="s">
        <v>534</v>
      </c>
      <c r="G61" s="16" t="s">
        <v>75</v>
      </c>
      <c r="H61" s="17" t="s">
        <v>151</v>
      </c>
      <c r="I61" s="16" t="s">
        <v>152</v>
      </c>
      <c r="J61" s="17" t="s">
        <v>127</v>
      </c>
      <c r="K61" s="16" t="s">
        <v>153</v>
      </c>
      <c r="L61" s="16">
        <v>2</v>
      </c>
      <c r="M61" s="16">
        <v>3</v>
      </c>
      <c r="N61" s="16">
        <f t="shared" si="0"/>
        <v>6</v>
      </c>
      <c r="O61" s="16" t="str">
        <f t="shared" si="1"/>
        <v>MEDIO</v>
      </c>
      <c r="P61" s="16">
        <v>25</v>
      </c>
      <c r="Q61" s="16">
        <f t="shared" si="2"/>
        <v>150</v>
      </c>
      <c r="R61" s="119" t="str">
        <f t="shared" si="3"/>
        <v>II</v>
      </c>
      <c r="S61" s="119" t="str">
        <f t="shared" si="4"/>
        <v>No Aceptable ó Aceptable con controles específicos</v>
      </c>
      <c r="T61" s="115">
        <v>8</v>
      </c>
      <c r="U61" s="134">
        <v>10</v>
      </c>
      <c r="V61" s="115" t="s">
        <v>535</v>
      </c>
      <c r="W61" s="115" t="s">
        <v>154</v>
      </c>
      <c r="X61" s="115" t="s">
        <v>126</v>
      </c>
      <c r="Y61" s="115" t="s">
        <v>126</v>
      </c>
      <c r="Z61" s="115" t="s">
        <v>155</v>
      </c>
      <c r="AA61" s="115" t="s">
        <v>156</v>
      </c>
      <c r="AB61" s="115" t="s">
        <v>126</v>
      </c>
      <c r="AC61" s="16" t="s">
        <v>157</v>
      </c>
      <c r="AD61" s="24"/>
      <c r="AE61" s="24"/>
      <c r="AF61" s="24"/>
      <c r="AG61" s="138"/>
      <c r="AH61" s="139"/>
      <c r="AI61" s="140"/>
    </row>
    <row r="62" spans="1:35" ht="156.75">
      <c r="A62" s="179"/>
      <c r="B62" s="179"/>
      <c r="C62" s="179"/>
      <c r="D62" s="182"/>
      <c r="E62" s="16" t="s">
        <v>31</v>
      </c>
      <c r="F62" s="16" t="s">
        <v>536</v>
      </c>
      <c r="G62" s="16" t="s">
        <v>78</v>
      </c>
      <c r="H62" s="17" t="s">
        <v>158</v>
      </c>
      <c r="I62" s="16" t="s">
        <v>127</v>
      </c>
      <c r="J62" s="17" t="s">
        <v>93</v>
      </c>
      <c r="K62" s="16" t="s">
        <v>117</v>
      </c>
      <c r="L62" s="16">
        <v>2</v>
      </c>
      <c r="M62" s="16">
        <v>3</v>
      </c>
      <c r="N62" s="16">
        <f t="shared" si="0"/>
        <v>6</v>
      </c>
      <c r="O62" s="16" t="str">
        <f t="shared" si="1"/>
        <v>MEDIO</v>
      </c>
      <c r="P62" s="115">
        <v>25</v>
      </c>
      <c r="Q62" s="16">
        <f t="shared" si="2"/>
        <v>150</v>
      </c>
      <c r="R62" s="119" t="str">
        <f t="shared" si="3"/>
        <v>II</v>
      </c>
      <c r="S62" s="119" t="str">
        <f t="shared" si="4"/>
        <v>No Aceptable ó Aceptable con controles específicos</v>
      </c>
      <c r="T62" s="115">
        <v>8</v>
      </c>
      <c r="U62" s="134">
        <v>10</v>
      </c>
      <c r="V62" s="115" t="s">
        <v>537</v>
      </c>
      <c r="W62" s="115" t="s">
        <v>154</v>
      </c>
      <c r="X62" s="115" t="s">
        <v>126</v>
      </c>
      <c r="Y62" s="115" t="s">
        <v>126</v>
      </c>
      <c r="Z62" s="115" t="s">
        <v>126</v>
      </c>
      <c r="AA62" s="115" t="s">
        <v>156</v>
      </c>
      <c r="AB62" s="115" t="s">
        <v>126</v>
      </c>
      <c r="AC62" s="16" t="s">
        <v>157</v>
      </c>
      <c r="AD62" s="24"/>
      <c r="AE62" s="24"/>
      <c r="AF62" s="24"/>
      <c r="AG62" s="138"/>
      <c r="AH62" s="139"/>
      <c r="AI62" s="140"/>
    </row>
    <row r="63" spans="1:35" ht="156.75">
      <c r="A63" s="179"/>
      <c r="B63" s="179"/>
      <c r="C63" s="179"/>
      <c r="D63" s="182"/>
      <c r="E63" s="16" t="s">
        <v>31</v>
      </c>
      <c r="F63" s="16" t="s">
        <v>159</v>
      </c>
      <c r="G63" s="16" t="s">
        <v>72</v>
      </c>
      <c r="H63" s="17" t="s">
        <v>167</v>
      </c>
      <c r="I63" s="16" t="s">
        <v>127</v>
      </c>
      <c r="J63" s="17" t="s">
        <v>127</v>
      </c>
      <c r="K63" s="16" t="s">
        <v>112</v>
      </c>
      <c r="L63" s="16">
        <v>2</v>
      </c>
      <c r="M63" s="16">
        <v>3</v>
      </c>
      <c r="N63" s="16">
        <f t="shared" si="0"/>
        <v>6</v>
      </c>
      <c r="O63" s="16" t="str">
        <f t="shared" si="1"/>
        <v>MEDIO</v>
      </c>
      <c r="P63" s="115">
        <v>25</v>
      </c>
      <c r="Q63" s="16">
        <f t="shared" si="2"/>
        <v>150</v>
      </c>
      <c r="R63" s="119" t="str">
        <f t="shared" si="3"/>
        <v>II</v>
      </c>
      <c r="S63" s="119" t="str">
        <f t="shared" si="4"/>
        <v>No Aceptable ó Aceptable con controles específicos</v>
      </c>
      <c r="T63" s="115">
        <v>8</v>
      </c>
      <c r="U63" s="134">
        <v>10</v>
      </c>
      <c r="V63" s="115" t="s">
        <v>168</v>
      </c>
      <c r="W63" s="115" t="s">
        <v>125</v>
      </c>
      <c r="X63" s="115" t="s">
        <v>126</v>
      </c>
      <c r="Y63" s="115" t="s">
        <v>126</v>
      </c>
      <c r="Z63" s="115" t="s">
        <v>126</v>
      </c>
      <c r="AA63" s="115" t="s">
        <v>169</v>
      </c>
      <c r="AB63" s="115" t="s">
        <v>126</v>
      </c>
      <c r="AC63" s="16" t="s">
        <v>157</v>
      </c>
      <c r="AD63" s="24"/>
      <c r="AE63" s="24"/>
      <c r="AF63" s="24"/>
      <c r="AG63" s="138"/>
      <c r="AH63" s="139"/>
      <c r="AI63" s="140"/>
    </row>
    <row r="64" spans="1:35" ht="156.75">
      <c r="A64" s="179"/>
      <c r="B64" s="179"/>
      <c r="C64" s="179"/>
      <c r="D64" s="182"/>
      <c r="E64" s="16" t="s">
        <v>31</v>
      </c>
      <c r="F64" s="16" t="s">
        <v>160</v>
      </c>
      <c r="G64" s="16" t="s">
        <v>70</v>
      </c>
      <c r="H64" s="17" t="s">
        <v>167</v>
      </c>
      <c r="I64" s="16" t="s">
        <v>127</v>
      </c>
      <c r="J64" s="17" t="s">
        <v>127</v>
      </c>
      <c r="K64" s="16" t="s">
        <v>112</v>
      </c>
      <c r="L64" s="16">
        <v>2</v>
      </c>
      <c r="M64" s="16">
        <v>2</v>
      </c>
      <c r="N64" s="16">
        <f t="shared" si="0"/>
        <v>4</v>
      </c>
      <c r="O64" s="16" t="str">
        <f t="shared" si="1"/>
        <v>BAJO</v>
      </c>
      <c r="P64" s="115">
        <v>25</v>
      </c>
      <c r="Q64" s="16">
        <f t="shared" si="2"/>
        <v>100</v>
      </c>
      <c r="R64" s="19" t="str">
        <f t="shared" si="3"/>
        <v>III</v>
      </c>
      <c r="S64" s="19" t="str">
        <f t="shared" si="4"/>
        <v>Mejorable</v>
      </c>
      <c r="T64" s="115">
        <v>8</v>
      </c>
      <c r="U64" s="134">
        <v>10</v>
      </c>
      <c r="V64" s="115" t="s">
        <v>168</v>
      </c>
      <c r="W64" s="115" t="s">
        <v>538</v>
      </c>
      <c r="X64" s="115" t="s">
        <v>126</v>
      </c>
      <c r="Y64" s="115" t="s">
        <v>126</v>
      </c>
      <c r="Z64" s="115" t="s">
        <v>126</v>
      </c>
      <c r="AA64" s="115" t="s">
        <v>169</v>
      </c>
      <c r="AB64" s="115"/>
      <c r="AC64" s="16" t="s">
        <v>157</v>
      </c>
      <c r="AD64" s="24"/>
      <c r="AE64" s="24"/>
      <c r="AF64" s="24"/>
      <c r="AG64" s="138"/>
      <c r="AH64" s="139"/>
      <c r="AI64" s="140"/>
    </row>
    <row r="65" spans="1:35" ht="156.75">
      <c r="A65" s="179"/>
      <c r="B65" s="179"/>
      <c r="C65" s="179"/>
      <c r="D65" s="182"/>
      <c r="E65" s="16" t="s">
        <v>31</v>
      </c>
      <c r="F65" s="16" t="s">
        <v>161</v>
      </c>
      <c r="G65" s="16" t="s">
        <v>72</v>
      </c>
      <c r="H65" s="17" t="s">
        <v>167</v>
      </c>
      <c r="I65" s="16" t="s">
        <v>127</v>
      </c>
      <c r="J65" s="17" t="s">
        <v>127</v>
      </c>
      <c r="K65" s="16" t="s">
        <v>112</v>
      </c>
      <c r="L65" s="16">
        <v>2</v>
      </c>
      <c r="M65" s="16">
        <v>3</v>
      </c>
      <c r="N65" s="16">
        <f t="shared" si="0"/>
        <v>6</v>
      </c>
      <c r="O65" s="16" t="str">
        <f t="shared" si="1"/>
        <v>MEDIO</v>
      </c>
      <c r="P65" s="115">
        <v>25</v>
      </c>
      <c r="Q65" s="16">
        <f t="shared" si="2"/>
        <v>150</v>
      </c>
      <c r="R65" s="119" t="str">
        <f t="shared" si="3"/>
        <v>II</v>
      </c>
      <c r="S65" s="119" t="str">
        <f t="shared" si="4"/>
        <v>No Aceptable ó Aceptable con controles específicos</v>
      </c>
      <c r="T65" s="115">
        <v>8</v>
      </c>
      <c r="U65" s="134">
        <v>10</v>
      </c>
      <c r="V65" s="115" t="s">
        <v>168</v>
      </c>
      <c r="W65" s="115" t="s">
        <v>539</v>
      </c>
      <c r="X65" s="115" t="s">
        <v>126</v>
      </c>
      <c r="Y65" s="115" t="s">
        <v>126</v>
      </c>
      <c r="Z65" s="115" t="s">
        <v>126</v>
      </c>
      <c r="AA65" s="115" t="s">
        <v>169</v>
      </c>
      <c r="AB65" s="115" t="s">
        <v>126</v>
      </c>
      <c r="AC65" s="16" t="s">
        <v>157</v>
      </c>
      <c r="AD65" s="24"/>
      <c r="AE65" s="24"/>
      <c r="AF65" s="24"/>
      <c r="AG65" s="138"/>
      <c r="AH65" s="139"/>
      <c r="AI65" s="140"/>
    </row>
    <row r="66" spans="1:35" ht="156.75">
      <c r="A66" s="179"/>
      <c r="B66" s="179"/>
      <c r="C66" s="179"/>
      <c r="D66" s="182"/>
      <c r="E66" s="16" t="s">
        <v>31</v>
      </c>
      <c r="F66" s="16" t="s">
        <v>163</v>
      </c>
      <c r="G66" s="16" t="s">
        <v>73</v>
      </c>
      <c r="H66" s="17" t="s">
        <v>167</v>
      </c>
      <c r="I66" s="16" t="s">
        <v>127</v>
      </c>
      <c r="J66" s="17" t="s">
        <v>127</v>
      </c>
      <c r="K66" s="16" t="s">
        <v>112</v>
      </c>
      <c r="L66" s="16">
        <v>6</v>
      </c>
      <c r="M66" s="16">
        <v>3</v>
      </c>
      <c r="N66" s="16">
        <f t="shared" si="0"/>
        <v>18</v>
      </c>
      <c r="O66" s="16" t="str">
        <f t="shared" si="1"/>
        <v>ALTO</v>
      </c>
      <c r="P66" s="115">
        <v>10</v>
      </c>
      <c r="Q66" s="16">
        <f t="shared" si="2"/>
        <v>180</v>
      </c>
      <c r="R66" s="119" t="str">
        <f t="shared" si="3"/>
        <v>II</v>
      </c>
      <c r="S66" s="119" t="str">
        <f t="shared" si="4"/>
        <v>No Aceptable ó Aceptable con controles específicos</v>
      </c>
      <c r="T66" s="115">
        <v>8</v>
      </c>
      <c r="U66" s="134">
        <v>10</v>
      </c>
      <c r="V66" s="115" t="s">
        <v>168</v>
      </c>
      <c r="W66" s="115" t="s">
        <v>540</v>
      </c>
      <c r="X66" s="115" t="s">
        <v>126</v>
      </c>
      <c r="Y66" s="115" t="s">
        <v>126</v>
      </c>
      <c r="Z66" s="115" t="s">
        <v>126</v>
      </c>
      <c r="AA66" s="115" t="s">
        <v>169</v>
      </c>
      <c r="AB66" s="115" t="s">
        <v>126</v>
      </c>
      <c r="AC66" s="16" t="s">
        <v>157</v>
      </c>
      <c r="AD66" s="24"/>
      <c r="AE66" s="24"/>
      <c r="AF66" s="24"/>
      <c r="AG66" s="138"/>
      <c r="AH66" s="139"/>
      <c r="AI66" s="140"/>
    </row>
    <row r="67" spans="1:35" ht="156.75">
      <c r="A67" s="179"/>
      <c r="B67" s="179"/>
      <c r="C67" s="179"/>
      <c r="D67" s="182"/>
      <c r="E67" s="16" t="s">
        <v>31</v>
      </c>
      <c r="F67" s="16" t="s">
        <v>162</v>
      </c>
      <c r="G67" s="16" t="s">
        <v>72</v>
      </c>
      <c r="H67" s="17" t="s">
        <v>167</v>
      </c>
      <c r="I67" s="16" t="s">
        <v>127</v>
      </c>
      <c r="J67" s="17" t="s">
        <v>127</v>
      </c>
      <c r="K67" s="16" t="s">
        <v>112</v>
      </c>
      <c r="L67" s="16">
        <v>6</v>
      </c>
      <c r="M67" s="16">
        <v>3</v>
      </c>
      <c r="N67" s="16">
        <f t="shared" si="0"/>
        <v>18</v>
      </c>
      <c r="O67" s="16" t="str">
        <f t="shared" si="1"/>
        <v>ALTO</v>
      </c>
      <c r="P67" s="115">
        <v>25</v>
      </c>
      <c r="Q67" s="16">
        <f t="shared" si="2"/>
        <v>450</v>
      </c>
      <c r="R67" s="119" t="str">
        <f t="shared" si="3"/>
        <v>II</v>
      </c>
      <c r="S67" s="119" t="str">
        <f t="shared" si="4"/>
        <v>No Aceptable ó Aceptable con controles específicos</v>
      </c>
      <c r="T67" s="115">
        <v>8</v>
      </c>
      <c r="U67" s="134">
        <v>10</v>
      </c>
      <c r="V67" s="115" t="s">
        <v>168</v>
      </c>
      <c r="W67" s="115" t="s">
        <v>125</v>
      </c>
      <c r="X67" s="21" t="s">
        <v>126</v>
      </c>
      <c r="Y67" s="21" t="s">
        <v>126</v>
      </c>
      <c r="Z67" s="115" t="s">
        <v>126</v>
      </c>
      <c r="AA67" s="115" t="s">
        <v>169</v>
      </c>
      <c r="AB67" s="115" t="s">
        <v>126</v>
      </c>
      <c r="AC67" s="16" t="s">
        <v>157</v>
      </c>
      <c r="AD67" s="24"/>
      <c r="AE67" s="24"/>
      <c r="AF67" s="24"/>
      <c r="AG67" s="138"/>
      <c r="AH67" s="139"/>
      <c r="AI67" s="140"/>
    </row>
    <row r="68" spans="1:35" ht="156.75">
      <c r="A68" s="179"/>
      <c r="B68" s="179"/>
      <c r="C68" s="179"/>
      <c r="D68" s="182"/>
      <c r="E68" s="16" t="s">
        <v>31</v>
      </c>
      <c r="F68" s="16" t="s">
        <v>164</v>
      </c>
      <c r="G68" s="16" t="s">
        <v>70</v>
      </c>
      <c r="H68" s="17" t="s">
        <v>167</v>
      </c>
      <c r="I68" s="16" t="s">
        <v>127</v>
      </c>
      <c r="J68" s="17" t="s">
        <v>127</v>
      </c>
      <c r="K68" s="16" t="s">
        <v>112</v>
      </c>
      <c r="L68" s="16">
        <v>2</v>
      </c>
      <c r="M68" s="16">
        <v>3</v>
      </c>
      <c r="N68" s="16">
        <f t="shared" si="0"/>
        <v>6</v>
      </c>
      <c r="O68" s="16" t="str">
        <f t="shared" si="1"/>
        <v>MEDIO</v>
      </c>
      <c r="P68" s="115">
        <v>25</v>
      </c>
      <c r="Q68" s="16">
        <f t="shared" si="2"/>
        <v>150</v>
      </c>
      <c r="R68" s="119" t="str">
        <f t="shared" si="3"/>
        <v>II</v>
      </c>
      <c r="S68" s="119" t="str">
        <f t="shared" si="4"/>
        <v>No Aceptable ó Aceptable con controles específicos</v>
      </c>
      <c r="T68" s="115">
        <v>8</v>
      </c>
      <c r="U68" s="134">
        <v>10</v>
      </c>
      <c r="V68" s="115" t="s">
        <v>168</v>
      </c>
      <c r="W68" s="115" t="s">
        <v>538</v>
      </c>
      <c r="X68" s="115" t="s">
        <v>126</v>
      </c>
      <c r="Y68" s="115" t="s">
        <v>126</v>
      </c>
      <c r="Z68" s="115" t="s">
        <v>126</v>
      </c>
      <c r="AA68" s="115" t="s">
        <v>169</v>
      </c>
      <c r="AB68" s="115" t="s">
        <v>126</v>
      </c>
      <c r="AC68" s="16" t="s">
        <v>157</v>
      </c>
      <c r="AD68" s="24"/>
      <c r="AE68" s="24"/>
      <c r="AF68" s="24"/>
      <c r="AG68" s="138"/>
      <c r="AH68" s="139"/>
      <c r="AI68" s="140"/>
    </row>
    <row r="69" spans="1:35" ht="156.75">
      <c r="A69" s="179"/>
      <c r="B69" s="179"/>
      <c r="C69" s="179"/>
      <c r="D69" s="182"/>
      <c r="E69" s="16" t="s">
        <v>31</v>
      </c>
      <c r="F69" s="16" t="s">
        <v>165</v>
      </c>
      <c r="G69" s="16" t="s">
        <v>71</v>
      </c>
      <c r="H69" s="17" t="s">
        <v>167</v>
      </c>
      <c r="I69" s="16" t="s">
        <v>127</v>
      </c>
      <c r="J69" s="17" t="s">
        <v>127</v>
      </c>
      <c r="K69" s="16" t="s">
        <v>112</v>
      </c>
      <c r="L69" s="16">
        <v>2</v>
      </c>
      <c r="M69" s="16">
        <v>2</v>
      </c>
      <c r="N69" s="16">
        <f t="shared" si="0"/>
        <v>4</v>
      </c>
      <c r="O69" s="16" t="str">
        <f t="shared" si="1"/>
        <v>BAJO</v>
      </c>
      <c r="P69" s="115">
        <v>25</v>
      </c>
      <c r="Q69" s="16">
        <f t="shared" si="2"/>
        <v>100</v>
      </c>
      <c r="R69" s="19" t="str">
        <f t="shared" si="3"/>
        <v>III</v>
      </c>
      <c r="S69" s="19" t="str">
        <f t="shared" si="4"/>
        <v>Mejorable</v>
      </c>
      <c r="T69" s="115">
        <v>8</v>
      </c>
      <c r="U69" s="134">
        <v>10</v>
      </c>
      <c r="V69" s="115" t="s">
        <v>168</v>
      </c>
      <c r="W69" s="115" t="s">
        <v>539</v>
      </c>
      <c r="X69" s="115" t="s">
        <v>126</v>
      </c>
      <c r="Y69" s="115" t="s">
        <v>126</v>
      </c>
      <c r="Z69" s="115" t="s">
        <v>126</v>
      </c>
      <c r="AA69" s="115" t="s">
        <v>169</v>
      </c>
      <c r="AB69" s="115" t="s">
        <v>126</v>
      </c>
      <c r="AC69" s="16" t="s">
        <v>157</v>
      </c>
      <c r="AD69" s="3"/>
      <c r="AE69" s="24"/>
      <c r="AF69" s="24"/>
      <c r="AG69" s="138"/>
      <c r="AH69" s="139"/>
      <c r="AI69" s="140"/>
    </row>
    <row r="70" spans="1:35" ht="228">
      <c r="A70" s="179"/>
      <c r="B70" s="180"/>
      <c r="C70" s="180"/>
      <c r="D70" s="183"/>
      <c r="E70" s="115" t="s">
        <v>31</v>
      </c>
      <c r="F70" s="16" t="s">
        <v>166</v>
      </c>
      <c r="G70" s="16" t="s">
        <v>90</v>
      </c>
      <c r="H70" s="17" t="s">
        <v>182</v>
      </c>
      <c r="I70" s="16" t="s">
        <v>127</v>
      </c>
      <c r="J70" s="17" t="s">
        <v>127</v>
      </c>
      <c r="K70" s="16" t="s">
        <v>112</v>
      </c>
      <c r="L70" s="16">
        <v>2</v>
      </c>
      <c r="M70" s="16">
        <v>3</v>
      </c>
      <c r="N70" s="16">
        <f t="shared" si="0"/>
        <v>6</v>
      </c>
      <c r="O70" s="16" t="str">
        <f t="shared" si="1"/>
        <v>MEDIO</v>
      </c>
      <c r="P70" s="16">
        <v>60</v>
      </c>
      <c r="Q70" s="16">
        <f t="shared" si="2"/>
        <v>360</v>
      </c>
      <c r="R70" s="119" t="str">
        <f t="shared" si="3"/>
        <v>II</v>
      </c>
      <c r="S70" s="119" t="str">
        <f t="shared" si="4"/>
        <v>No Aceptable ó Aceptable con controles específicos</v>
      </c>
      <c r="T70" s="115">
        <v>8</v>
      </c>
      <c r="U70" s="134">
        <v>10</v>
      </c>
      <c r="V70" s="115" t="s">
        <v>120</v>
      </c>
      <c r="W70" s="115" t="s">
        <v>183</v>
      </c>
      <c r="X70" s="115" t="s">
        <v>126</v>
      </c>
      <c r="Y70" s="115" t="s">
        <v>126</v>
      </c>
      <c r="Z70" s="115" t="s">
        <v>116</v>
      </c>
      <c r="AA70" s="115" t="s">
        <v>549</v>
      </c>
      <c r="AB70" s="115" t="s">
        <v>126</v>
      </c>
      <c r="AC70" s="16" t="s">
        <v>157</v>
      </c>
      <c r="AD70" s="24"/>
      <c r="AE70" s="24"/>
      <c r="AF70" s="24"/>
      <c r="AG70" s="138"/>
      <c r="AH70" s="139"/>
      <c r="AI70" s="140"/>
    </row>
    <row r="71" spans="1:35" ht="99.75" customHeight="1">
      <c r="A71" s="184" t="s">
        <v>593</v>
      </c>
      <c r="B71" s="184" t="s">
        <v>599</v>
      </c>
      <c r="C71" s="184" t="s">
        <v>482</v>
      </c>
      <c r="D71" s="187" t="s">
        <v>181</v>
      </c>
      <c r="E71" s="16" t="s">
        <v>31</v>
      </c>
      <c r="F71" s="16" t="s">
        <v>129</v>
      </c>
      <c r="G71" s="16" t="s">
        <v>61</v>
      </c>
      <c r="H71" s="17" t="s">
        <v>107</v>
      </c>
      <c r="I71" s="16" t="s">
        <v>127</v>
      </c>
      <c r="J71" s="17" t="s">
        <v>130</v>
      </c>
      <c r="K71" s="16" t="s">
        <v>112</v>
      </c>
      <c r="L71" s="16">
        <v>2</v>
      </c>
      <c r="M71" s="16">
        <v>3</v>
      </c>
      <c r="N71" s="16">
        <f t="shared" si="0"/>
        <v>6</v>
      </c>
      <c r="O71" s="16" t="str">
        <f t="shared" si="1"/>
        <v>MEDIO</v>
      </c>
      <c r="P71" s="115">
        <v>10</v>
      </c>
      <c r="Q71" s="16">
        <f t="shared" si="2"/>
        <v>60</v>
      </c>
      <c r="R71" s="19" t="str">
        <f t="shared" si="3"/>
        <v>III</v>
      </c>
      <c r="S71" s="19" t="str">
        <f t="shared" si="4"/>
        <v>Mejorable</v>
      </c>
      <c r="T71" s="115">
        <v>8</v>
      </c>
      <c r="U71" s="134">
        <v>10</v>
      </c>
      <c r="V71" s="115" t="s">
        <v>131</v>
      </c>
      <c r="W71" s="18" t="s">
        <v>100</v>
      </c>
      <c r="X71" s="115" t="s">
        <v>126</v>
      </c>
      <c r="Y71" s="115" t="s">
        <v>126</v>
      </c>
      <c r="Z71" s="115" t="s">
        <v>126</v>
      </c>
      <c r="AA71" s="115" t="s">
        <v>132</v>
      </c>
      <c r="AB71" s="115" t="s">
        <v>126</v>
      </c>
      <c r="AC71" s="16" t="s">
        <v>133</v>
      </c>
      <c r="AD71" s="24"/>
      <c r="AE71" s="24"/>
      <c r="AF71" s="24"/>
      <c r="AG71" s="138"/>
      <c r="AH71" s="139"/>
      <c r="AI71" s="140"/>
    </row>
    <row r="72" spans="1:35" ht="156.75">
      <c r="A72" s="185"/>
      <c r="B72" s="185"/>
      <c r="C72" s="185"/>
      <c r="D72" s="188"/>
      <c r="E72" s="16" t="s">
        <v>31</v>
      </c>
      <c r="F72" s="16" t="s">
        <v>545</v>
      </c>
      <c r="G72" s="16" t="s">
        <v>59</v>
      </c>
      <c r="H72" s="17" t="s">
        <v>134</v>
      </c>
      <c r="I72" s="16" t="s">
        <v>127</v>
      </c>
      <c r="J72" s="17" t="s">
        <v>127</v>
      </c>
      <c r="K72" s="16" t="s">
        <v>112</v>
      </c>
      <c r="L72" s="16">
        <v>2</v>
      </c>
      <c r="M72" s="16">
        <v>3</v>
      </c>
      <c r="N72" s="16">
        <f t="shared" si="0"/>
        <v>6</v>
      </c>
      <c r="O72" s="16" t="str">
        <f t="shared" si="1"/>
        <v>MEDIO</v>
      </c>
      <c r="P72" s="115">
        <v>10</v>
      </c>
      <c r="Q72" s="16">
        <f t="shared" si="2"/>
        <v>60</v>
      </c>
      <c r="R72" s="19" t="str">
        <f t="shared" si="3"/>
        <v>III</v>
      </c>
      <c r="S72" s="19" t="str">
        <f t="shared" si="4"/>
        <v>Mejorable</v>
      </c>
      <c r="T72" s="115">
        <v>8</v>
      </c>
      <c r="U72" s="134">
        <v>10</v>
      </c>
      <c r="V72" s="115" t="s">
        <v>135</v>
      </c>
      <c r="W72" s="18" t="s">
        <v>52</v>
      </c>
      <c r="X72" s="115" t="s">
        <v>126</v>
      </c>
      <c r="Y72" s="115" t="s">
        <v>126</v>
      </c>
      <c r="Z72" s="115" t="s">
        <v>126</v>
      </c>
      <c r="AA72" s="115" t="s">
        <v>136</v>
      </c>
      <c r="AB72" s="115" t="s">
        <v>126</v>
      </c>
      <c r="AC72" s="16" t="s">
        <v>133</v>
      </c>
      <c r="AD72" s="24"/>
      <c r="AE72" s="24"/>
      <c r="AF72" s="24"/>
      <c r="AG72" s="138"/>
      <c r="AH72" s="139"/>
      <c r="AI72" s="140"/>
    </row>
    <row r="73" spans="1:35" ht="156.75">
      <c r="A73" s="185"/>
      <c r="B73" s="185"/>
      <c r="C73" s="185"/>
      <c r="D73" s="188"/>
      <c r="E73" s="16" t="s">
        <v>31</v>
      </c>
      <c r="F73" s="16" t="s">
        <v>137</v>
      </c>
      <c r="G73" s="16" t="s">
        <v>51</v>
      </c>
      <c r="H73" s="17" t="s">
        <v>134</v>
      </c>
      <c r="I73" s="16" t="s">
        <v>127</v>
      </c>
      <c r="J73" s="16" t="s">
        <v>138</v>
      </c>
      <c r="K73" s="16" t="s">
        <v>112</v>
      </c>
      <c r="L73" s="16">
        <v>2</v>
      </c>
      <c r="M73" s="16">
        <v>3</v>
      </c>
      <c r="N73" s="16">
        <f t="shared" si="0"/>
        <v>6</v>
      </c>
      <c r="O73" s="16" t="str">
        <f t="shared" si="1"/>
        <v>MEDIO</v>
      </c>
      <c r="P73" s="115">
        <v>25</v>
      </c>
      <c r="Q73" s="16">
        <f t="shared" si="2"/>
        <v>150</v>
      </c>
      <c r="R73" s="119" t="str">
        <f t="shared" si="3"/>
        <v>II</v>
      </c>
      <c r="S73" s="119" t="str">
        <f t="shared" si="4"/>
        <v>No Aceptable ó Aceptable con controles específicos</v>
      </c>
      <c r="T73" s="115">
        <v>8</v>
      </c>
      <c r="U73" s="134">
        <v>10</v>
      </c>
      <c r="V73" s="115" t="s">
        <v>478</v>
      </c>
      <c r="W73" s="18" t="s">
        <v>52</v>
      </c>
      <c r="X73" s="115" t="s">
        <v>126</v>
      </c>
      <c r="Y73" s="115" t="s">
        <v>126</v>
      </c>
      <c r="Z73" s="115" t="s">
        <v>126</v>
      </c>
      <c r="AA73" s="115" t="s">
        <v>139</v>
      </c>
      <c r="AB73" s="115" t="s">
        <v>126</v>
      </c>
      <c r="AC73" s="16" t="s">
        <v>133</v>
      </c>
      <c r="AD73" s="24"/>
      <c r="AE73" s="24"/>
      <c r="AF73" s="24"/>
      <c r="AG73" s="138"/>
      <c r="AH73" s="139"/>
      <c r="AI73" s="140"/>
    </row>
    <row r="74" spans="1:35" ht="66.75" customHeight="1">
      <c r="A74" s="185"/>
      <c r="B74" s="185"/>
      <c r="C74" s="185"/>
      <c r="D74" s="188"/>
      <c r="E74" s="16" t="s">
        <v>31</v>
      </c>
      <c r="F74" s="16" t="s">
        <v>489</v>
      </c>
      <c r="G74" s="16" t="s">
        <v>55</v>
      </c>
      <c r="H74" s="17" t="s">
        <v>527</v>
      </c>
      <c r="I74" s="16" t="s">
        <v>127</v>
      </c>
      <c r="J74" s="16" t="s">
        <v>127</v>
      </c>
      <c r="K74" s="16" t="s">
        <v>490</v>
      </c>
      <c r="L74" s="16">
        <v>2</v>
      </c>
      <c r="M74" s="16">
        <v>2</v>
      </c>
      <c r="N74" s="16">
        <f t="shared" si="0"/>
        <v>4</v>
      </c>
      <c r="O74" s="16" t="str">
        <f t="shared" si="1"/>
        <v>BAJO</v>
      </c>
      <c r="P74" s="115">
        <v>25</v>
      </c>
      <c r="Q74" s="16">
        <f t="shared" si="2"/>
        <v>100</v>
      </c>
      <c r="R74" s="19" t="str">
        <f t="shared" si="3"/>
        <v>III</v>
      </c>
      <c r="S74" s="19" t="str">
        <f t="shared" si="4"/>
        <v>Mejorable</v>
      </c>
      <c r="T74" s="115">
        <v>8</v>
      </c>
      <c r="U74" s="134">
        <v>10</v>
      </c>
      <c r="V74" s="115" t="s">
        <v>491</v>
      </c>
      <c r="W74" s="18" t="s">
        <v>191</v>
      </c>
      <c r="X74" s="115" t="s">
        <v>126</v>
      </c>
      <c r="Y74" s="115" t="s">
        <v>126</v>
      </c>
      <c r="Z74" s="115" t="s">
        <v>126</v>
      </c>
      <c r="AA74" s="115" t="s">
        <v>528</v>
      </c>
      <c r="AB74" s="115" t="s">
        <v>126</v>
      </c>
      <c r="AC74" s="16" t="s">
        <v>133</v>
      </c>
      <c r="AD74" s="24"/>
      <c r="AE74" s="24"/>
      <c r="AF74" s="24"/>
      <c r="AG74" s="113"/>
      <c r="AH74" s="114"/>
      <c r="AI74" s="112"/>
    </row>
    <row r="75" spans="1:35" ht="42.75">
      <c r="A75" s="185"/>
      <c r="B75" s="185"/>
      <c r="C75" s="185"/>
      <c r="D75" s="188"/>
      <c r="E75" s="16" t="s">
        <v>31</v>
      </c>
      <c r="F75" s="16" t="s">
        <v>529</v>
      </c>
      <c r="G75" s="16" t="s">
        <v>81</v>
      </c>
      <c r="H75" s="17" t="s">
        <v>140</v>
      </c>
      <c r="I75" s="16" t="s">
        <v>127</v>
      </c>
      <c r="J75" s="16" t="s">
        <v>141</v>
      </c>
      <c r="K75" s="16" t="s">
        <v>112</v>
      </c>
      <c r="L75" s="16">
        <v>2</v>
      </c>
      <c r="M75" s="16">
        <v>2</v>
      </c>
      <c r="N75" s="16">
        <f t="shared" si="0"/>
        <v>4</v>
      </c>
      <c r="O75" s="16" t="str">
        <f t="shared" si="1"/>
        <v>BAJO</v>
      </c>
      <c r="P75" s="115">
        <v>25</v>
      </c>
      <c r="Q75" s="16">
        <f t="shared" si="2"/>
        <v>100</v>
      </c>
      <c r="R75" s="19" t="str">
        <f t="shared" si="3"/>
        <v>III</v>
      </c>
      <c r="S75" s="19" t="str">
        <f t="shared" si="4"/>
        <v>Mejorable</v>
      </c>
      <c r="T75" s="115">
        <v>8</v>
      </c>
      <c r="U75" s="134">
        <v>10</v>
      </c>
      <c r="V75" s="115" t="s">
        <v>109</v>
      </c>
      <c r="W75" s="18" t="s">
        <v>82</v>
      </c>
      <c r="X75" s="115" t="s">
        <v>126</v>
      </c>
      <c r="Y75" s="115" t="s">
        <v>126</v>
      </c>
      <c r="Z75" s="115" t="s">
        <v>126</v>
      </c>
      <c r="AA75" s="115" t="s">
        <v>142</v>
      </c>
      <c r="AB75" s="115" t="s">
        <v>126</v>
      </c>
      <c r="AC75" s="16" t="s">
        <v>133</v>
      </c>
      <c r="AD75" s="24"/>
      <c r="AE75" s="24"/>
      <c r="AF75" s="24"/>
      <c r="AG75" s="138"/>
      <c r="AH75" s="139"/>
      <c r="AI75" s="140"/>
    </row>
    <row r="76" spans="1:35" ht="114">
      <c r="A76" s="185"/>
      <c r="B76" s="185"/>
      <c r="C76" s="185"/>
      <c r="D76" s="188"/>
      <c r="E76" s="16" t="s">
        <v>31</v>
      </c>
      <c r="F76" s="16" t="s">
        <v>530</v>
      </c>
      <c r="G76" s="16" t="s">
        <v>80</v>
      </c>
      <c r="H76" s="17" t="s">
        <v>143</v>
      </c>
      <c r="I76" s="16" t="s">
        <v>127</v>
      </c>
      <c r="J76" s="16" t="s">
        <v>144</v>
      </c>
      <c r="K76" s="16" t="s">
        <v>112</v>
      </c>
      <c r="L76" s="16">
        <v>2</v>
      </c>
      <c r="M76" s="16">
        <v>3</v>
      </c>
      <c r="N76" s="16">
        <f t="shared" si="0"/>
        <v>6</v>
      </c>
      <c r="O76" s="16" t="str">
        <f t="shared" si="1"/>
        <v>MEDIO</v>
      </c>
      <c r="P76" s="115">
        <v>25</v>
      </c>
      <c r="Q76" s="16">
        <f t="shared" si="2"/>
        <v>150</v>
      </c>
      <c r="R76" s="119" t="str">
        <f t="shared" si="3"/>
        <v>II</v>
      </c>
      <c r="S76" s="119" t="str">
        <f t="shared" si="4"/>
        <v>No Aceptable ó Aceptable con controles específicos</v>
      </c>
      <c r="T76" s="115">
        <v>8</v>
      </c>
      <c r="U76" s="134">
        <v>10</v>
      </c>
      <c r="V76" s="115" t="s">
        <v>531</v>
      </c>
      <c r="W76" s="18" t="s">
        <v>48</v>
      </c>
      <c r="X76" s="115" t="s">
        <v>126</v>
      </c>
      <c r="Y76" s="115" t="s">
        <v>126</v>
      </c>
      <c r="Z76" s="115" t="s">
        <v>126</v>
      </c>
      <c r="AA76" s="115" t="s">
        <v>532</v>
      </c>
      <c r="AB76" s="115" t="s">
        <v>126</v>
      </c>
      <c r="AC76" s="16" t="s">
        <v>133</v>
      </c>
      <c r="AD76" s="24"/>
      <c r="AE76" s="24"/>
      <c r="AF76" s="24"/>
      <c r="AG76" s="138"/>
      <c r="AH76" s="139"/>
      <c r="AI76" s="140"/>
    </row>
    <row r="77" spans="1:35" ht="99.75">
      <c r="A77" s="185"/>
      <c r="B77" s="185"/>
      <c r="C77" s="185"/>
      <c r="D77" s="188"/>
      <c r="E77" s="16" t="s">
        <v>31</v>
      </c>
      <c r="F77" s="16" t="s">
        <v>533</v>
      </c>
      <c r="G77" s="16" t="s">
        <v>83</v>
      </c>
      <c r="H77" s="16" t="s">
        <v>145</v>
      </c>
      <c r="I77" s="16" t="s">
        <v>127</v>
      </c>
      <c r="J77" s="16" t="s">
        <v>146</v>
      </c>
      <c r="K77" s="17" t="s">
        <v>112</v>
      </c>
      <c r="L77" s="16">
        <v>2</v>
      </c>
      <c r="M77" s="16">
        <v>3</v>
      </c>
      <c r="N77" s="16">
        <f t="shared" si="0"/>
        <v>6</v>
      </c>
      <c r="O77" s="16" t="str">
        <f t="shared" si="1"/>
        <v>MEDIO</v>
      </c>
      <c r="P77" s="16">
        <v>10</v>
      </c>
      <c r="Q77" s="16">
        <f t="shared" si="2"/>
        <v>60</v>
      </c>
      <c r="R77" s="19" t="str">
        <f t="shared" si="3"/>
        <v>III</v>
      </c>
      <c r="S77" s="19" t="str">
        <f t="shared" si="4"/>
        <v>Mejorable</v>
      </c>
      <c r="T77" s="115">
        <v>8</v>
      </c>
      <c r="U77" s="134">
        <v>10</v>
      </c>
      <c r="V77" s="115" t="s">
        <v>147</v>
      </c>
      <c r="W77" s="18" t="s">
        <v>48</v>
      </c>
      <c r="X77" s="115" t="s">
        <v>126</v>
      </c>
      <c r="Y77" s="115" t="s">
        <v>126</v>
      </c>
      <c r="Z77" s="115" t="s">
        <v>126</v>
      </c>
      <c r="AA77" s="16" t="s">
        <v>132</v>
      </c>
      <c r="AB77" s="115" t="s">
        <v>126</v>
      </c>
      <c r="AC77" s="16" t="s">
        <v>133</v>
      </c>
      <c r="AD77" s="24"/>
      <c r="AE77" s="24"/>
      <c r="AF77" s="24"/>
      <c r="AG77" s="138"/>
      <c r="AH77" s="139"/>
      <c r="AI77" s="140"/>
    </row>
    <row r="78" spans="1:35" ht="99.75">
      <c r="A78" s="185"/>
      <c r="B78" s="185"/>
      <c r="C78" s="185"/>
      <c r="D78" s="188"/>
      <c r="E78" s="16" t="s">
        <v>31</v>
      </c>
      <c r="F78" s="16" t="s">
        <v>111</v>
      </c>
      <c r="G78" s="16" t="s">
        <v>83</v>
      </c>
      <c r="H78" s="16" t="s">
        <v>110</v>
      </c>
      <c r="I78" s="16" t="s">
        <v>127</v>
      </c>
      <c r="J78" s="16" t="s">
        <v>127</v>
      </c>
      <c r="K78" s="17" t="s">
        <v>112</v>
      </c>
      <c r="L78" s="16">
        <v>2</v>
      </c>
      <c r="M78" s="16">
        <v>2</v>
      </c>
      <c r="N78" s="16">
        <f t="shared" si="0"/>
        <v>4</v>
      </c>
      <c r="O78" s="16" t="str">
        <f t="shared" si="1"/>
        <v>BAJO</v>
      </c>
      <c r="P78" s="16">
        <v>10</v>
      </c>
      <c r="Q78" s="16">
        <f t="shared" si="2"/>
        <v>40</v>
      </c>
      <c r="R78" s="19" t="str">
        <f t="shared" si="3"/>
        <v>III</v>
      </c>
      <c r="S78" s="19" t="str">
        <f t="shared" si="4"/>
        <v>Mejorable</v>
      </c>
      <c r="T78" s="115">
        <v>8</v>
      </c>
      <c r="U78" s="134">
        <v>10</v>
      </c>
      <c r="V78" s="115" t="s">
        <v>120</v>
      </c>
      <c r="W78" s="18" t="s">
        <v>48</v>
      </c>
      <c r="X78" s="115" t="s">
        <v>126</v>
      </c>
      <c r="Y78" s="115" t="s">
        <v>126</v>
      </c>
      <c r="Z78" s="115" t="s">
        <v>126</v>
      </c>
      <c r="AA78" s="16" t="s">
        <v>113</v>
      </c>
      <c r="AB78" s="115" t="s">
        <v>126</v>
      </c>
      <c r="AC78" s="16" t="s">
        <v>133</v>
      </c>
      <c r="AD78" s="24"/>
      <c r="AE78" s="24"/>
      <c r="AF78" s="24"/>
      <c r="AG78" s="138"/>
      <c r="AH78" s="139"/>
      <c r="AI78" s="140"/>
    </row>
    <row r="79" spans="1:35" ht="156.75">
      <c r="A79" s="185"/>
      <c r="B79" s="185"/>
      <c r="C79" s="185"/>
      <c r="D79" s="188"/>
      <c r="E79" s="16" t="s">
        <v>31</v>
      </c>
      <c r="F79" s="16" t="s">
        <v>534</v>
      </c>
      <c r="G79" s="16" t="s">
        <v>75</v>
      </c>
      <c r="H79" s="17" t="s">
        <v>151</v>
      </c>
      <c r="I79" s="16" t="s">
        <v>152</v>
      </c>
      <c r="J79" s="17" t="s">
        <v>127</v>
      </c>
      <c r="K79" s="16" t="s">
        <v>153</v>
      </c>
      <c r="L79" s="16">
        <v>2</v>
      </c>
      <c r="M79" s="16">
        <v>3</v>
      </c>
      <c r="N79" s="16">
        <f t="shared" si="0"/>
        <v>6</v>
      </c>
      <c r="O79" s="16" t="str">
        <f t="shared" si="1"/>
        <v>MEDIO</v>
      </c>
      <c r="P79" s="16">
        <v>25</v>
      </c>
      <c r="Q79" s="16">
        <f t="shared" si="2"/>
        <v>150</v>
      </c>
      <c r="R79" s="119" t="str">
        <f t="shared" si="3"/>
        <v>II</v>
      </c>
      <c r="S79" s="119" t="str">
        <f t="shared" si="4"/>
        <v>No Aceptable ó Aceptable con controles específicos</v>
      </c>
      <c r="T79" s="115">
        <v>8</v>
      </c>
      <c r="U79" s="134">
        <v>10</v>
      </c>
      <c r="V79" s="115" t="s">
        <v>535</v>
      </c>
      <c r="W79" s="115" t="s">
        <v>154</v>
      </c>
      <c r="X79" s="115" t="s">
        <v>126</v>
      </c>
      <c r="Y79" s="115" t="s">
        <v>126</v>
      </c>
      <c r="Z79" s="115" t="s">
        <v>155</v>
      </c>
      <c r="AA79" s="115" t="s">
        <v>156</v>
      </c>
      <c r="AB79" s="115" t="s">
        <v>126</v>
      </c>
      <c r="AC79" s="16" t="s">
        <v>157</v>
      </c>
      <c r="AD79" s="24"/>
      <c r="AE79" s="24"/>
      <c r="AF79" s="24"/>
      <c r="AG79" s="138"/>
      <c r="AH79" s="139"/>
      <c r="AI79" s="140"/>
    </row>
    <row r="80" spans="1:35" ht="156.75">
      <c r="A80" s="185"/>
      <c r="B80" s="185"/>
      <c r="C80" s="185"/>
      <c r="D80" s="188"/>
      <c r="E80" s="16" t="s">
        <v>31</v>
      </c>
      <c r="F80" s="16" t="s">
        <v>536</v>
      </c>
      <c r="G80" s="16" t="s">
        <v>78</v>
      </c>
      <c r="H80" s="17" t="s">
        <v>158</v>
      </c>
      <c r="I80" s="16" t="s">
        <v>127</v>
      </c>
      <c r="J80" s="17" t="s">
        <v>93</v>
      </c>
      <c r="K80" s="16" t="s">
        <v>117</v>
      </c>
      <c r="L80" s="16">
        <v>2</v>
      </c>
      <c r="M80" s="16">
        <v>3</v>
      </c>
      <c r="N80" s="16">
        <f t="shared" si="0"/>
        <v>6</v>
      </c>
      <c r="O80" s="16" t="str">
        <f t="shared" si="1"/>
        <v>MEDIO</v>
      </c>
      <c r="P80" s="115">
        <v>25</v>
      </c>
      <c r="Q80" s="16">
        <f t="shared" si="2"/>
        <v>150</v>
      </c>
      <c r="R80" s="119" t="str">
        <f t="shared" si="3"/>
        <v>II</v>
      </c>
      <c r="S80" s="119" t="str">
        <f t="shared" si="4"/>
        <v>No Aceptable ó Aceptable con controles específicos</v>
      </c>
      <c r="T80" s="115">
        <v>8</v>
      </c>
      <c r="U80" s="134">
        <v>10</v>
      </c>
      <c r="V80" s="115" t="s">
        <v>537</v>
      </c>
      <c r="W80" s="115" t="s">
        <v>154</v>
      </c>
      <c r="X80" s="115" t="s">
        <v>126</v>
      </c>
      <c r="Y80" s="115" t="s">
        <v>126</v>
      </c>
      <c r="Z80" s="115" t="s">
        <v>126</v>
      </c>
      <c r="AA80" s="115" t="s">
        <v>156</v>
      </c>
      <c r="AB80" s="115" t="s">
        <v>126</v>
      </c>
      <c r="AC80" s="16" t="s">
        <v>157</v>
      </c>
      <c r="AD80" s="24"/>
      <c r="AE80" s="24"/>
      <c r="AF80" s="24"/>
      <c r="AG80" s="138"/>
      <c r="AH80" s="139"/>
      <c r="AI80" s="140"/>
    </row>
    <row r="81" spans="1:35" ht="156.75">
      <c r="A81" s="185"/>
      <c r="B81" s="185"/>
      <c r="C81" s="185"/>
      <c r="D81" s="188"/>
      <c r="E81" s="16" t="s">
        <v>31</v>
      </c>
      <c r="F81" s="16" t="s">
        <v>550</v>
      </c>
      <c r="G81" s="16" t="s">
        <v>72</v>
      </c>
      <c r="H81" s="17" t="s">
        <v>167</v>
      </c>
      <c r="I81" s="16" t="s">
        <v>127</v>
      </c>
      <c r="J81" s="17" t="s">
        <v>127</v>
      </c>
      <c r="K81" s="16" t="s">
        <v>112</v>
      </c>
      <c r="L81" s="16">
        <v>2</v>
      </c>
      <c r="M81" s="16">
        <v>3</v>
      </c>
      <c r="N81" s="16">
        <f t="shared" si="0"/>
        <v>6</v>
      </c>
      <c r="O81" s="16" t="str">
        <f t="shared" si="1"/>
        <v>MEDIO</v>
      </c>
      <c r="P81" s="115">
        <v>25</v>
      </c>
      <c r="Q81" s="16">
        <f t="shared" si="2"/>
        <v>150</v>
      </c>
      <c r="R81" s="119" t="str">
        <f t="shared" si="3"/>
        <v>II</v>
      </c>
      <c r="S81" s="119" t="str">
        <f t="shared" si="4"/>
        <v>No Aceptable ó Aceptable con controles específicos</v>
      </c>
      <c r="T81" s="115">
        <v>8</v>
      </c>
      <c r="U81" s="134">
        <v>10</v>
      </c>
      <c r="V81" s="115" t="s">
        <v>168</v>
      </c>
      <c r="W81" s="115" t="s">
        <v>125</v>
      </c>
      <c r="X81" s="115" t="s">
        <v>126</v>
      </c>
      <c r="Y81" s="115" t="s">
        <v>126</v>
      </c>
      <c r="Z81" s="115" t="s">
        <v>126</v>
      </c>
      <c r="AA81" s="115" t="s">
        <v>169</v>
      </c>
      <c r="AB81" s="115" t="s">
        <v>126</v>
      </c>
      <c r="AC81" s="16" t="s">
        <v>157</v>
      </c>
      <c r="AD81" s="24"/>
      <c r="AE81" s="24"/>
      <c r="AF81" s="24"/>
      <c r="AG81" s="138"/>
      <c r="AH81" s="139"/>
      <c r="AI81" s="140"/>
    </row>
    <row r="82" spans="1:35" ht="156.75">
      <c r="A82" s="185"/>
      <c r="B82" s="185"/>
      <c r="C82" s="185"/>
      <c r="D82" s="188"/>
      <c r="E82" s="16" t="s">
        <v>31</v>
      </c>
      <c r="F82" s="16" t="s">
        <v>170</v>
      </c>
      <c r="G82" s="16" t="s">
        <v>70</v>
      </c>
      <c r="H82" s="17" t="s">
        <v>167</v>
      </c>
      <c r="I82" s="16" t="s">
        <v>127</v>
      </c>
      <c r="J82" s="17" t="s">
        <v>127</v>
      </c>
      <c r="K82" s="16" t="s">
        <v>112</v>
      </c>
      <c r="L82" s="16">
        <v>2</v>
      </c>
      <c r="M82" s="16">
        <v>2</v>
      </c>
      <c r="N82" s="16">
        <f t="shared" si="0"/>
        <v>4</v>
      </c>
      <c r="O82" s="16" t="str">
        <f t="shared" si="1"/>
        <v>BAJO</v>
      </c>
      <c r="P82" s="115">
        <v>25</v>
      </c>
      <c r="Q82" s="16">
        <f t="shared" si="2"/>
        <v>100</v>
      </c>
      <c r="R82" s="19" t="str">
        <f t="shared" si="3"/>
        <v>III</v>
      </c>
      <c r="S82" s="19" t="str">
        <f t="shared" si="4"/>
        <v>Mejorable</v>
      </c>
      <c r="T82" s="115">
        <v>8</v>
      </c>
      <c r="U82" s="134">
        <v>10</v>
      </c>
      <c r="V82" s="115" t="s">
        <v>168</v>
      </c>
      <c r="W82" s="115" t="s">
        <v>538</v>
      </c>
      <c r="X82" s="115" t="s">
        <v>126</v>
      </c>
      <c r="Y82" s="115" t="s">
        <v>126</v>
      </c>
      <c r="Z82" s="115" t="s">
        <v>126</v>
      </c>
      <c r="AA82" s="115" t="s">
        <v>169</v>
      </c>
      <c r="AB82" s="115"/>
      <c r="AC82" s="16" t="s">
        <v>157</v>
      </c>
      <c r="AD82" s="24"/>
      <c r="AE82" s="24"/>
      <c r="AF82" s="24"/>
      <c r="AG82" s="138"/>
      <c r="AH82" s="139"/>
      <c r="AI82" s="140"/>
    </row>
    <row r="83" spans="1:35" ht="156.75">
      <c r="A83" s="185"/>
      <c r="B83" s="185"/>
      <c r="C83" s="185"/>
      <c r="D83" s="188"/>
      <c r="E83" s="16" t="s">
        <v>31</v>
      </c>
      <c r="F83" s="16" t="s">
        <v>161</v>
      </c>
      <c r="G83" s="16" t="s">
        <v>72</v>
      </c>
      <c r="H83" s="17" t="s">
        <v>167</v>
      </c>
      <c r="I83" s="16" t="s">
        <v>127</v>
      </c>
      <c r="J83" s="17" t="s">
        <v>127</v>
      </c>
      <c r="K83" s="16" t="s">
        <v>112</v>
      </c>
      <c r="L83" s="16">
        <v>2</v>
      </c>
      <c r="M83" s="16">
        <v>3</v>
      </c>
      <c r="N83" s="16">
        <f t="shared" ref="N83:N106" si="5">IF(M83="","",IF(L83="",1*M83,L83*M83))</f>
        <v>6</v>
      </c>
      <c r="O83" s="16" t="str">
        <f t="shared" ref="O83:O106" si="6">IF(N83="","",IF(N83&gt;=24,"MUY ALTO",IF(N83&gt;=10,"ALTO",IF(N83&gt;=6,"MEDIO","BAJO"))))</f>
        <v>MEDIO</v>
      </c>
      <c r="P83" s="115">
        <v>25</v>
      </c>
      <c r="Q83" s="16">
        <f t="shared" ref="Q83:Q106" si="7">IF(P83="","",N83*P83)</f>
        <v>150</v>
      </c>
      <c r="R83" s="119" t="str">
        <f t="shared" ref="R83:R106" si="8">IF(Q83="","",IF(Q83&gt;=600,"I",IF(Q83&gt;=150,"II",IF(Q83&gt;=40,"III","IV"))))</f>
        <v>II</v>
      </c>
      <c r="S83" s="119" t="str">
        <f t="shared" ref="S83:S106" si="9">IF(R83="","",IF(R83="I","No Aceptable",IF(R83="II","No Aceptable ó Aceptable con controles específicos",IF(R83="III","Mejorable",IF(R83="IV","Aceptable")))))</f>
        <v>No Aceptable ó Aceptable con controles específicos</v>
      </c>
      <c r="T83" s="115">
        <v>8</v>
      </c>
      <c r="U83" s="134">
        <v>10</v>
      </c>
      <c r="V83" s="115" t="s">
        <v>168</v>
      </c>
      <c r="W83" s="115" t="s">
        <v>539</v>
      </c>
      <c r="X83" s="115" t="s">
        <v>126</v>
      </c>
      <c r="Y83" s="115" t="s">
        <v>126</v>
      </c>
      <c r="Z83" s="115" t="s">
        <v>126</v>
      </c>
      <c r="AA83" s="115" t="s">
        <v>169</v>
      </c>
      <c r="AB83" s="115" t="s">
        <v>126</v>
      </c>
      <c r="AC83" s="16" t="s">
        <v>157</v>
      </c>
      <c r="AD83" s="24"/>
      <c r="AE83" s="24"/>
      <c r="AF83" s="24"/>
      <c r="AG83" s="138"/>
      <c r="AH83" s="139"/>
      <c r="AI83" s="140"/>
    </row>
    <row r="84" spans="1:35" ht="156.75">
      <c r="A84" s="185"/>
      <c r="B84" s="185"/>
      <c r="C84" s="185"/>
      <c r="D84" s="188"/>
      <c r="E84" s="16" t="s">
        <v>31</v>
      </c>
      <c r="F84" s="16" t="s">
        <v>546</v>
      </c>
      <c r="G84" s="16" t="s">
        <v>73</v>
      </c>
      <c r="H84" s="17" t="s">
        <v>167</v>
      </c>
      <c r="I84" s="16" t="s">
        <v>127</v>
      </c>
      <c r="J84" s="17" t="s">
        <v>127</v>
      </c>
      <c r="K84" s="16" t="s">
        <v>112</v>
      </c>
      <c r="L84" s="16">
        <v>2</v>
      </c>
      <c r="M84" s="16">
        <v>3</v>
      </c>
      <c r="N84" s="16">
        <f t="shared" si="5"/>
        <v>6</v>
      </c>
      <c r="O84" s="16" t="str">
        <f t="shared" si="6"/>
        <v>MEDIO</v>
      </c>
      <c r="P84" s="115">
        <v>10</v>
      </c>
      <c r="Q84" s="16">
        <f t="shared" si="7"/>
        <v>60</v>
      </c>
      <c r="R84" s="19" t="str">
        <f t="shared" si="8"/>
        <v>III</v>
      </c>
      <c r="S84" s="19" t="str">
        <f t="shared" si="9"/>
        <v>Mejorable</v>
      </c>
      <c r="T84" s="115">
        <v>8</v>
      </c>
      <c r="U84" s="134">
        <v>10</v>
      </c>
      <c r="V84" s="115" t="s">
        <v>168</v>
      </c>
      <c r="W84" s="115" t="s">
        <v>540</v>
      </c>
      <c r="X84" s="115" t="s">
        <v>126</v>
      </c>
      <c r="Y84" s="115" t="s">
        <v>126</v>
      </c>
      <c r="Z84" s="115" t="s">
        <v>126</v>
      </c>
      <c r="AA84" s="115" t="s">
        <v>169</v>
      </c>
      <c r="AB84" s="115" t="s">
        <v>126</v>
      </c>
      <c r="AC84" s="16" t="s">
        <v>157</v>
      </c>
      <c r="AD84" s="24"/>
      <c r="AE84" s="24"/>
      <c r="AF84" s="24"/>
      <c r="AG84" s="138"/>
      <c r="AH84" s="139"/>
      <c r="AI84" s="140"/>
    </row>
    <row r="85" spans="1:35" ht="156.75">
      <c r="A85" s="185"/>
      <c r="B85" s="185"/>
      <c r="C85" s="185"/>
      <c r="D85" s="188"/>
      <c r="E85" s="16" t="s">
        <v>31</v>
      </c>
      <c r="F85" s="16" t="s">
        <v>547</v>
      </c>
      <c r="G85" s="16" t="s">
        <v>72</v>
      </c>
      <c r="H85" s="17" t="s">
        <v>167</v>
      </c>
      <c r="I85" s="16" t="s">
        <v>127</v>
      </c>
      <c r="J85" s="17" t="s">
        <v>127</v>
      </c>
      <c r="K85" s="16" t="s">
        <v>112</v>
      </c>
      <c r="L85" s="16">
        <v>6</v>
      </c>
      <c r="M85" s="16">
        <v>3</v>
      </c>
      <c r="N85" s="16">
        <f t="shared" si="5"/>
        <v>18</v>
      </c>
      <c r="O85" s="16" t="str">
        <f t="shared" si="6"/>
        <v>ALTO</v>
      </c>
      <c r="P85" s="115">
        <v>25</v>
      </c>
      <c r="Q85" s="16">
        <f t="shared" si="7"/>
        <v>450</v>
      </c>
      <c r="R85" s="119" t="str">
        <f t="shared" si="8"/>
        <v>II</v>
      </c>
      <c r="S85" s="119" t="str">
        <f t="shared" si="9"/>
        <v>No Aceptable ó Aceptable con controles específicos</v>
      </c>
      <c r="T85" s="115">
        <v>8</v>
      </c>
      <c r="U85" s="134">
        <v>10</v>
      </c>
      <c r="V85" s="115" t="s">
        <v>168</v>
      </c>
      <c r="W85" s="115" t="s">
        <v>541</v>
      </c>
      <c r="X85" s="115" t="s">
        <v>126</v>
      </c>
      <c r="Y85" s="115" t="s">
        <v>126</v>
      </c>
      <c r="Z85" s="115" t="s">
        <v>126</v>
      </c>
      <c r="AA85" s="115" t="s">
        <v>169</v>
      </c>
      <c r="AB85" s="115" t="s">
        <v>126</v>
      </c>
      <c r="AC85" s="16" t="s">
        <v>157</v>
      </c>
      <c r="AD85" s="24"/>
      <c r="AE85" s="24"/>
      <c r="AF85" s="24"/>
      <c r="AG85" s="138"/>
      <c r="AH85" s="139"/>
      <c r="AI85" s="140"/>
    </row>
    <row r="86" spans="1:35" ht="156.75">
      <c r="A86" s="185"/>
      <c r="B86" s="185"/>
      <c r="C86" s="185"/>
      <c r="D86" s="188"/>
      <c r="E86" s="16" t="s">
        <v>31</v>
      </c>
      <c r="F86" s="16" t="s">
        <v>164</v>
      </c>
      <c r="G86" s="16" t="s">
        <v>70</v>
      </c>
      <c r="H86" s="17" t="s">
        <v>167</v>
      </c>
      <c r="I86" s="16" t="s">
        <v>127</v>
      </c>
      <c r="J86" s="17" t="s">
        <v>127</v>
      </c>
      <c r="K86" s="16" t="s">
        <v>112</v>
      </c>
      <c r="L86" s="16">
        <v>2</v>
      </c>
      <c r="M86" s="16">
        <v>3</v>
      </c>
      <c r="N86" s="16">
        <f t="shared" si="5"/>
        <v>6</v>
      </c>
      <c r="O86" s="16" t="str">
        <f t="shared" si="6"/>
        <v>MEDIO</v>
      </c>
      <c r="P86" s="115">
        <v>25</v>
      </c>
      <c r="Q86" s="16">
        <f t="shared" si="7"/>
        <v>150</v>
      </c>
      <c r="R86" s="119" t="str">
        <f t="shared" si="8"/>
        <v>II</v>
      </c>
      <c r="S86" s="119" t="str">
        <f t="shared" si="9"/>
        <v>No Aceptable ó Aceptable con controles específicos</v>
      </c>
      <c r="T86" s="115">
        <v>8</v>
      </c>
      <c r="U86" s="134">
        <v>10</v>
      </c>
      <c r="V86" s="115" t="s">
        <v>168</v>
      </c>
      <c r="W86" s="115" t="s">
        <v>542</v>
      </c>
      <c r="X86" s="115" t="s">
        <v>126</v>
      </c>
      <c r="Y86" s="115" t="s">
        <v>126</v>
      </c>
      <c r="Z86" s="115" t="s">
        <v>126</v>
      </c>
      <c r="AA86" s="115" t="s">
        <v>169</v>
      </c>
      <c r="AB86" s="115" t="s">
        <v>126</v>
      </c>
      <c r="AC86" s="16" t="s">
        <v>157</v>
      </c>
      <c r="AD86" s="24"/>
      <c r="AE86" s="24"/>
      <c r="AF86" s="24"/>
      <c r="AG86" s="138"/>
      <c r="AH86" s="139"/>
      <c r="AI86" s="140"/>
    </row>
    <row r="87" spans="1:35" ht="156.75">
      <c r="A87" s="185"/>
      <c r="B87" s="185"/>
      <c r="C87" s="185"/>
      <c r="D87" s="188"/>
      <c r="E87" s="16" t="s">
        <v>31</v>
      </c>
      <c r="F87" s="16" t="s">
        <v>165</v>
      </c>
      <c r="G87" s="16" t="s">
        <v>71</v>
      </c>
      <c r="H87" s="17" t="s">
        <v>167</v>
      </c>
      <c r="I87" s="16" t="s">
        <v>127</v>
      </c>
      <c r="J87" s="17" t="s">
        <v>127</v>
      </c>
      <c r="K87" s="16" t="s">
        <v>112</v>
      </c>
      <c r="L87" s="16">
        <v>2</v>
      </c>
      <c r="M87" s="16">
        <v>2</v>
      </c>
      <c r="N87" s="16">
        <f t="shared" si="5"/>
        <v>4</v>
      </c>
      <c r="O87" s="16" t="str">
        <f t="shared" si="6"/>
        <v>BAJO</v>
      </c>
      <c r="P87" s="115">
        <v>25</v>
      </c>
      <c r="Q87" s="16">
        <f t="shared" si="7"/>
        <v>100</v>
      </c>
      <c r="R87" s="19" t="str">
        <f t="shared" si="8"/>
        <v>III</v>
      </c>
      <c r="S87" s="19" t="str">
        <f t="shared" si="9"/>
        <v>Mejorable</v>
      </c>
      <c r="T87" s="115">
        <v>8</v>
      </c>
      <c r="U87" s="134">
        <v>10</v>
      </c>
      <c r="V87" s="115" t="s">
        <v>168</v>
      </c>
      <c r="W87" s="115" t="s">
        <v>543</v>
      </c>
      <c r="X87" s="115" t="s">
        <v>126</v>
      </c>
      <c r="Y87" s="115" t="s">
        <v>126</v>
      </c>
      <c r="Z87" s="115" t="s">
        <v>126</v>
      </c>
      <c r="AA87" s="115" t="s">
        <v>169</v>
      </c>
      <c r="AB87" s="115" t="s">
        <v>126</v>
      </c>
      <c r="AC87" s="16" t="s">
        <v>157</v>
      </c>
      <c r="AD87" s="24"/>
      <c r="AE87" s="24"/>
      <c r="AF87" s="24"/>
      <c r="AG87" s="138"/>
      <c r="AH87" s="139"/>
      <c r="AI87" s="140"/>
    </row>
    <row r="88" spans="1:35" ht="267" customHeight="1">
      <c r="A88" s="185"/>
      <c r="B88" s="186"/>
      <c r="C88" s="186"/>
      <c r="D88" s="189"/>
      <c r="E88" s="115" t="s">
        <v>31</v>
      </c>
      <c r="F88" s="16" t="s">
        <v>166</v>
      </c>
      <c r="G88" s="16" t="s">
        <v>90</v>
      </c>
      <c r="H88" s="17" t="s">
        <v>182</v>
      </c>
      <c r="I88" s="16" t="s">
        <v>127</v>
      </c>
      <c r="J88" s="17" t="s">
        <v>127</v>
      </c>
      <c r="K88" s="16" t="s">
        <v>112</v>
      </c>
      <c r="L88" s="16">
        <v>2</v>
      </c>
      <c r="M88" s="16">
        <v>3</v>
      </c>
      <c r="N88" s="16">
        <f t="shared" si="5"/>
        <v>6</v>
      </c>
      <c r="O88" s="16" t="str">
        <f t="shared" si="6"/>
        <v>MEDIO</v>
      </c>
      <c r="P88" s="16">
        <v>60</v>
      </c>
      <c r="Q88" s="16">
        <f t="shared" si="7"/>
        <v>360</v>
      </c>
      <c r="R88" s="119" t="str">
        <f t="shared" si="8"/>
        <v>II</v>
      </c>
      <c r="S88" s="119" t="str">
        <f t="shared" si="9"/>
        <v>No Aceptable ó Aceptable con controles específicos</v>
      </c>
      <c r="T88" s="115">
        <v>8</v>
      </c>
      <c r="U88" s="134">
        <v>10</v>
      </c>
      <c r="V88" s="115" t="s">
        <v>120</v>
      </c>
      <c r="W88" s="115" t="s">
        <v>544</v>
      </c>
      <c r="X88" s="115" t="s">
        <v>126</v>
      </c>
      <c r="Y88" s="115" t="s">
        <v>126</v>
      </c>
      <c r="Z88" s="115" t="s">
        <v>116</v>
      </c>
      <c r="AA88" s="115" t="s">
        <v>549</v>
      </c>
      <c r="AB88" s="115" t="s">
        <v>126</v>
      </c>
      <c r="AC88" s="16" t="s">
        <v>157</v>
      </c>
      <c r="AD88" s="24"/>
      <c r="AE88" s="24"/>
      <c r="AF88" s="24"/>
      <c r="AG88" s="138"/>
      <c r="AH88" s="139"/>
      <c r="AI88" s="140"/>
    </row>
    <row r="89" spans="1:35" ht="122.25" customHeight="1">
      <c r="A89" s="141" t="s">
        <v>593</v>
      </c>
      <c r="B89" s="141" t="s">
        <v>599</v>
      </c>
      <c r="C89" s="144" t="s">
        <v>481</v>
      </c>
      <c r="D89" s="141" t="s">
        <v>480</v>
      </c>
      <c r="E89" s="20" t="s">
        <v>31</v>
      </c>
      <c r="F89" s="16" t="s">
        <v>479</v>
      </c>
      <c r="G89" s="16" t="s">
        <v>41</v>
      </c>
      <c r="H89" s="17" t="s">
        <v>107</v>
      </c>
      <c r="I89" s="16" t="s">
        <v>127</v>
      </c>
      <c r="J89" s="17" t="s">
        <v>127</v>
      </c>
      <c r="K89" s="16" t="s">
        <v>112</v>
      </c>
      <c r="L89" s="16">
        <v>2</v>
      </c>
      <c r="M89" s="16">
        <v>3</v>
      </c>
      <c r="N89" s="16">
        <f t="shared" si="5"/>
        <v>6</v>
      </c>
      <c r="O89" s="16" t="str">
        <f t="shared" si="6"/>
        <v>MEDIO</v>
      </c>
      <c r="P89" s="16">
        <v>10</v>
      </c>
      <c r="Q89" s="16">
        <f t="shared" si="7"/>
        <v>60</v>
      </c>
      <c r="R89" s="19" t="str">
        <f t="shared" si="8"/>
        <v>III</v>
      </c>
      <c r="S89" s="19" t="str">
        <f t="shared" si="9"/>
        <v>Mejorable</v>
      </c>
      <c r="T89" s="115">
        <v>8</v>
      </c>
      <c r="U89" s="134">
        <v>10</v>
      </c>
      <c r="V89" s="115" t="s">
        <v>131</v>
      </c>
      <c r="W89" s="18" t="s">
        <v>100</v>
      </c>
      <c r="X89" s="115" t="s">
        <v>126</v>
      </c>
      <c r="Y89" s="115" t="s">
        <v>126</v>
      </c>
      <c r="Z89" s="115" t="s">
        <v>126</v>
      </c>
      <c r="AA89" s="17" t="s">
        <v>132</v>
      </c>
      <c r="AB89" s="115" t="s">
        <v>126</v>
      </c>
      <c r="AC89" s="16" t="s">
        <v>133</v>
      </c>
      <c r="AD89" s="24"/>
      <c r="AE89" s="24"/>
      <c r="AF89" s="24"/>
      <c r="AG89" s="138"/>
      <c r="AH89" s="139"/>
      <c r="AI89" s="140"/>
    </row>
    <row r="90" spans="1:35" ht="145.5" customHeight="1">
      <c r="A90" s="142"/>
      <c r="B90" s="142"/>
      <c r="C90" s="145"/>
      <c r="D90" s="142"/>
      <c r="E90" s="120" t="s">
        <v>31</v>
      </c>
      <c r="F90" s="121" t="s">
        <v>551</v>
      </c>
      <c r="G90" s="121" t="s">
        <v>59</v>
      </c>
      <c r="H90" s="122" t="s">
        <v>134</v>
      </c>
      <c r="I90" s="121" t="s">
        <v>127</v>
      </c>
      <c r="J90" s="122" t="s">
        <v>127</v>
      </c>
      <c r="K90" s="121" t="s">
        <v>112</v>
      </c>
      <c r="L90" s="121">
        <v>2</v>
      </c>
      <c r="M90" s="121">
        <v>3</v>
      </c>
      <c r="N90" s="121">
        <f t="shared" si="5"/>
        <v>6</v>
      </c>
      <c r="O90" s="121" t="str">
        <f t="shared" si="6"/>
        <v>MEDIO</v>
      </c>
      <c r="P90" s="123">
        <v>10</v>
      </c>
      <c r="Q90" s="121">
        <f t="shared" si="7"/>
        <v>60</v>
      </c>
      <c r="R90" s="133" t="str">
        <f t="shared" si="8"/>
        <v>III</v>
      </c>
      <c r="S90" s="133" t="str">
        <f t="shared" si="9"/>
        <v>Mejorable</v>
      </c>
      <c r="T90" s="123">
        <v>8</v>
      </c>
      <c r="U90" s="134">
        <v>10</v>
      </c>
      <c r="V90" s="123" t="s">
        <v>135</v>
      </c>
      <c r="W90" s="124" t="s">
        <v>60</v>
      </c>
      <c r="X90" s="123" t="s">
        <v>126</v>
      </c>
      <c r="Y90" s="123" t="s">
        <v>126</v>
      </c>
      <c r="Z90" s="123" t="s">
        <v>126</v>
      </c>
      <c r="AA90" s="122" t="s">
        <v>136</v>
      </c>
      <c r="AB90" s="123" t="s">
        <v>126</v>
      </c>
      <c r="AC90" s="121" t="s">
        <v>133</v>
      </c>
      <c r="AD90" s="125"/>
      <c r="AE90" s="125"/>
      <c r="AF90" s="125"/>
      <c r="AG90" s="147"/>
      <c r="AH90" s="148"/>
      <c r="AI90" s="149"/>
    </row>
    <row r="91" spans="1:35" ht="127.5" customHeight="1">
      <c r="A91" s="142"/>
      <c r="B91" s="142"/>
      <c r="C91" s="145"/>
      <c r="D91" s="142"/>
      <c r="E91" s="126" t="s">
        <v>31</v>
      </c>
      <c r="F91" s="3" t="s">
        <v>137</v>
      </c>
      <c r="G91" s="3" t="s">
        <v>51</v>
      </c>
      <c r="H91" s="118" t="s">
        <v>134</v>
      </c>
      <c r="I91" s="3" t="s">
        <v>127</v>
      </c>
      <c r="J91" s="118" t="s">
        <v>138</v>
      </c>
      <c r="K91" s="3" t="s">
        <v>112</v>
      </c>
      <c r="L91" s="3">
        <v>2</v>
      </c>
      <c r="M91" s="3">
        <v>3</v>
      </c>
      <c r="N91" s="127">
        <f t="shared" si="5"/>
        <v>6</v>
      </c>
      <c r="O91" s="3" t="str">
        <f t="shared" si="6"/>
        <v>MEDIO</v>
      </c>
      <c r="P91" s="3">
        <v>25</v>
      </c>
      <c r="Q91" s="3">
        <f t="shared" si="7"/>
        <v>150</v>
      </c>
      <c r="R91" s="132" t="str">
        <f t="shared" si="8"/>
        <v>II</v>
      </c>
      <c r="S91" s="132" t="str">
        <f t="shared" si="9"/>
        <v>No Aceptable ó Aceptable con controles específicos</v>
      </c>
      <c r="T91" s="128">
        <v>8</v>
      </c>
      <c r="U91" s="134">
        <v>10</v>
      </c>
      <c r="V91" s="128" t="s">
        <v>478</v>
      </c>
      <c r="W91" s="128" t="s">
        <v>52</v>
      </c>
      <c r="X91" s="128" t="s">
        <v>126</v>
      </c>
      <c r="Y91" s="128" t="s">
        <v>126</v>
      </c>
      <c r="Z91" s="128" t="s">
        <v>126</v>
      </c>
      <c r="AA91" s="128" t="s">
        <v>139</v>
      </c>
      <c r="AB91" s="128" t="s">
        <v>126</v>
      </c>
      <c r="AC91" s="129" t="s">
        <v>133</v>
      </c>
      <c r="AD91" s="24"/>
      <c r="AE91" s="24"/>
      <c r="AF91" s="24"/>
      <c r="AG91" s="24"/>
      <c r="AH91" s="24"/>
      <c r="AI91" s="24"/>
    </row>
    <row r="92" spans="1:35" ht="75.75" customHeight="1">
      <c r="A92" s="142"/>
      <c r="B92" s="142"/>
      <c r="C92" s="145"/>
      <c r="D92" s="142"/>
      <c r="E92" s="24" t="s">
        <v>31</v>
      </c>
      <c r="F92" s="24" t="s">
        <v>529</v>
      </c>
      <c r="G92" s="24" t="s">
        <v>81</v>
      </c>
      <c r="H92" s="24" t="s">
        <v>140</v>
      </c>
      <c r="I92" s="24" t="s">
        <v>127</v>
      </c>
      <c r="J92" s="24" t="s">
        <v>141</v>
      </c>
      <c r="K92" s="24" t="s">
        <v>112</v>
      </c>
      <c r="L92" s="129">
        <v>2</v>
      </c>
      <c r="M92" s="129">
        <v>2</v>
      </c>
      <c r="N92" s="129">
        <f t="shared" si="5"/>
        <v>4</v>
      </c>
      <c r="O92" s="129" t="str">
        <f t="shared" si="6"/>
        <v>BAJO</v>
      </c>
      <c r="P92" s="129">
        <v>25</v>
      </c>
      <c r="Q92" s="129">
        <f t="shared" si="7"/>
        <v>100</v>
      </c>
      <c r="R92" s="130" t="str">
        <f t="shared" si="8"/>
        <v>III</v>
      </c>
      <c r="S92" s="130" t="str">
        <f t="shared" si="9"/>
        <v>Mejorable</v>
      </c>
      <c r="T92" s="129">
        <v>8</v>
      </c>
      <c r="U92" s="134">
        <v>10</v>
      </c>
      <c r="V92" s="24" t="s">
        <v>109</v>
      </c>
      <c r="W92" s="24" t="s">
        <v>184</v>
      </c>
      <c r="X92" s="24" t="s">
        <v>126</v>
      </c>
      <c r="Y92" s="24" t="s">
        <v>126</v>
      </c>
      <c r="Z92" s="24" t="s">
        <v>126</v>
      </c>
      <c r="AA92" s="24" t="s">
        <v>142</v>
      </c>
      <c r="AB92" s="24" t="s">
        <v>126</v>
      </c>
      <c r="AC92" s="24" t="s">
        <v>133</v>
      </c>
      <c r="AD92" s="24"/>
      <c r="AE92" s="24"/>
      <c r="AF92" s="24"/>
      <c r="AG92" s="24"/>
      <c r="AH92" s="24"/>
      <c r="AI92" s="24"/>
    </row>
    <row r="93" spans="1:35" ht="89.25" customHeight="1">
      <c r="A93" s="142"/>
      <c r="B93" s="142"/>
      <c r="C93" s="145"/>
      <c r="D93" s="142"/>
      <c r="E93" s="24" t="s">
        <v>31</v>
      </c>
      <c r="F93" s="24" t="s">
        <v>530</v>
      </c>
      <c r="G93" s="24" t="s">
        <v>80</v>
      </c>
      <c r="H93" s="24" t="s">
        <v>143</v>
      </c>
      <c r="I93" s="24" t="s">
        <v>127</v>
      </c>
      <c r="J93" s="24" t="s">
        <v>144</v>
      </c>
      <c r="K93" s="24" t="s">
        <v>112</v>
      </c>
      <c r="L93" s="129">
        <v>2</v>
      </c>
      <c r="M93" s="129">
        <v>3</v>
      </c>
      <c r="N93" s="129">
        <f t="shared" si="5"/>
        <v>6</v>
      </c>
      <c r="O93" s="129" t="str">
        <f t="shared" si="6"/>
        <v>MEDIO</v>
      </c>
      <c r="P93" s="129">
        <v>25</v>
      </c>
      <c r="Q93" s="129">
        <f t="shared" si="7"/>
        <v>150</v>
      </c>
      <c r="R93" s="131" t="str">
        <f t="shared" si="8"/>
        <v>II</v>
      </c>
      <c r="S93" s="131" t="str">
        <f t="shared" si="9"/>
        <v>No Aceptable ó Aceptable con controles específicos</v>
      </c>
      <c r="T93" s="129">
        <v>8</v>
      </c>
      <c r="U93" s="134">
        <v>10</v>
      </c>
      <c r="V93" s="24" t="s">
        <v>531</v>
      </c>
      <c r="W93" s="24" t="s">
        <v>48</v>
      </c>
      <c r="X93" s="24" t="s">
        <v>126</v>
      </c>
      <c r="Y93" s="24" t="s">
        <v>126</v>
      </c>
      <c r="Z93" s="24" t="s">
        <v>126</v>
      </c>
      <c r="AA93" s="24" t="s">
        <v>532</v>
      </c>
      <c r="AB93" s="24" t="s">
        <v>126</v>
      </c>
      <c r="AC93" s="24" t="s">
        <v>133</v>
      </c>
      <c r="AD93" s="24"/>
      <c r="AE93" s="24"/>
      <c r="AF93" s="24"/>
      <c r="AG93" s="24"/>
      <c r="AH93" s="24"/>
      <c r="AI93" s="24"/>
    </row>
    <row r="94" spans="1:35" ht="12.75" customHeight="1">
      <c r="A94" s="142"/>
      <c r="B94" s="142"/>
      <c r="C94" s="145"/>
      <c r="D94" s="142"/>
      <c r="E94" s="24" t="s">
        <v>31</v>
      </c>
      <c r="F94" s="24" t="s">
        <v>533</v>
      </c>
      <c r="G94" s="24" t="s">
        <v>83</v>
      </c>
      <c r="H94" s="24" t="s">
        <v>145</v>
      </c>
      <c r="I94" s="24" t="s">
        <v>127</v>
      </c>
      <c r="J94" s="24" t="s">
        <v>146</v>
      </c>
      <c r="K94" s="24" t="s">
        <v>112</v>
      </c>
      <c r="L94" s="129">
        <v>2</v>
      </c>
      <c r="M94" s="129">
        <v>3</v>
      </c>
      <c r="N94" s="129">
        <f t="shared" si="5"/>
        <v>6</v>
      </c>
      <c r="O94" s="129" t="str">
        <f t="shared" si="6"/>
        <v>MEDIO</v>
      </c>
      <c r="P94" s="129">
        <v>10</v>
      </c>
      <c r="Q94" s="129">
        <f t="shared" si="7"/>
        <v>60</v>
      </c>
      <c r="R94" s="130" t="str">
        <f t="shared" si="8"/>
        <v>III</v>
      </c>
      <c r="S94" s="130" t="str">
        <f t="shared" si="9"/>
        <v>Mejorable</v>
      </c>
      <c r="T94" s="129">
        <v>8</v>
      </c>
      <c r="U94" s="134">
        <v>10</v>
      </c>
      <c r="V94" s="24" t="s">
        <v>147</v>
      </c>
      <c r="W94" s="24" t="s">
        <v>48</v>
      </c>
      <c r="X94" s="24" t="s">
        <v>126</v>
      </c>
      <c r="Y94" s="24" t="s">
        <v>126</v>
      </c>
      <c r="Z94" s="24" t="s">
        <v>126</v>
      </c>
      <c r="AA94" s="24" t="s">
        <v>132</v>
      </c>
      <c r="AB94" s="24" t="s">
        <v>126</v>
      </c>
      <c r="AC94" s="24" t="s">
        <v>133</v>
      </c>
      <c r="AD94" s="24"/>
      <c r="AE94" s="24"/>
      <c r="AF94" s="24"/>
      <c r="AG94" s="24"/>
      <c r="AH94" s="24"/>
      <c r="AI94" s="24"/>
    </row>
    <row r="95" spans="1:35" ht="47.25" customHeight="1">
      <c r="A95" s="142"/>
      <c r="B95" s="142"/>
      <c r="C95" s="145"/>
      <c r="D95" s="142"/>
      <c r="E95" s="24" t="s">
        <v>31</v>
      </c>
      <c r="F95" s="24" t="s">
        <v>111</v>
      </c>
      <c r="G95" s="24" t="s">
        <v>83</v>
      </c>
      <c r="H95" s="24" t="s">
        <v>110</v>
      </c>
      <c r="I95" s="24" t="s">
        <v>127</v>
      </c>
      <c r="J95" s="24" t="s">
        <v>127</v>
      </c>
      <c r="K95" s="24" t="s">
        <v>112</v>
      </c>
      <c r="L95" s="129">
        <v>2</v>
      </c>
      <c r="M95" s="129">
        <v>2</v>
      </c>
      <c r="N95" s="129">
        <f t="shared" si="5"/>
        <v>4</v>
      </c>
      <c r="O95" s="129" t="str">
        <f t="shared" si="6"/>
        <v>BAJO</v>
      </c>
      <c r="P95" s="129">
        <v>10</v>
      </c>
      <c r="Q95" s="129">
        <f t="shared" si="7"/>
        <v>40</v>
      </c>
      <c r="R95" s="130" t="str">
        <f t="shared" si="8"/>
        <v>III</v>
      </c>
      <c r="S95" s="130" t="str">
        <f t="shared" si="9"/>
        <v>Mejorable</v>
      </c>
      <c r="T95" s="129">
        <v>8</v>
      </c>
      <c r="U95" s="134">
        <v>10</v>
      </c>
      <c r="V95" s="24" t="s">
        <v>120</v>
      </c>
      <c r="W95" s="24" t="s">
        <v>48</v>
      </c>
      <c r="X95" s="24" t="s">
        <v>126</v>
      </c>
      <c r="Y95" s="24" t="s">
        <v>126</v>
      </c>
      <c r="Z95" s="24" t="s">
        <v>126</v>
      </c>
      <c r="AA95" s="24" t="s">
        <v>132</v>
      </c>
      <c r="AB95" s="24" t="s">
        <v>126</v>
      </c>
      <c r="AC95" s="24" t="s">
        <v>133</v>
      </c>
      <c r="AD95" s="24"/>
      <c r="AE95" s="24"/>
      <c r="AF95" s="24"/>
      <c r="AG95" s="24"/>
      <c r="AH95" s="24"/>
      <c r="AI95" s="24"/>
    </row>
    <row r="96" spans="1:35" ht="89.25" customHeight="1">
      <c r="A96" s="142"/>
      <c r="B96" s="142"/>
      <c r="C96" s="145"/>
      <c r="D96" s="142"/>
      <c r="E96" s="24" t="s">
        <v>31</v>
      </c>
      <c r="F96" s="24" t="s">
        <v>148</v>
      </c>
      <c r="G96" s="24" t="s">
        <v>86</v>
      </c>
      <c r="H96" s="24" t="s">
        <v>149</v>
      </c>
      <c r="I96" s="24" t="s">
        <v>127</v>
      </c>
      <c r="J96" s="24" t="s">
        <v>127</v>
      </c>
      <c r="K96" s="24" t="s">
        <v>112</v>
      </c>
      <c r="L96" s="129">
        <v>6</v>
      </c>
      <c r="M96" s="129">
        <v>2</v>
      </c>
      <c r="N96" s="129">
        <f t="shared" si="5"/>
        <v>12</v>
      </c>
      <c r="O96" s="129" t="str">
        <f t="shared" si="6"/>
        <v>ALTO</v>
      </c>
      <c r="P96" s="129">
        <v>25</v>
      </c>
      <c r="Q96" s="129">
        <f t="shared" si="7"/>
        <v>300</v>
      </c>
      <c r="R96" s="131" t="str">
        <f t="shared" si="8"/>
        <v>II</v>
      </c>
      <c r="S96" s="131" t="str">
        <f t="shared" si="9"/>
        <v>No Aceptable ó Aceptable con controles específicos</v>
      </c>
      <c r="T96" s="129">
        <v>8</v>
      </c>
      <c r="U96" s="134">
        <v>10</v>
      </c>
      <c r="V96" s="24" t="s">
        <v>222</v>
      </c>
      <c r="W96" s="24" t="s">
        <v>48</v>
      </c>
      <c r="X96" s="24" t="s">
        <v>126</v>
      </c>
      <c r="Y96" s="24" t="s">
        <v>126</v>
      </c>
      <c r="Z96" s="24" t="s">
        <v>126</v>
      </c>
      <c r="AA96" s="24" t="s">
        <v>552</v>
      </c>
      <c r="AB96" s="24" t="s">
        <v>126</v>
      </c>
      <c r="AC96" s="24" t="s">
        <v>150</v>
      </c>
      <c r="AD96" s="24"/>
      <c r="AE96" s="24"/>
      <c r="AF96" s="24"/>
      <c r="AG96" s="24"/>
      <c r="AH96" s="24"/>
      <c r="AI96" s="24"/>
    </row>
    <row r="97" spans="1:35" ht="89.25" customHeight="1">
      <c r="A97" s="142"/>
      <c r="B97" s="142"/>
      <c r="C97" s="145"/>
      <c r="D97" s="142"/>
      <c r="E97" s="24" t="s">
        <v>31</v>
      </c>
      <c r="F97" s="24" t="s">
        <v>553</v>
      </c>
      <c r="G97" s="24" t="s">
        <v>75</v>
      </c>
      <c r="H97" s="24" t="s">
        <v>151</v>
      </c>
      <c r="I97" s="24" t="s">
        <v>152</v>
      </c>
      <c r="J97" s="24" t="s">
        <v>127</v>
      </c>
      <c r="K97" s="24" t="s">
        <v>153</v>
      </c>
      <c r="L97" s="129">
        <v>2</v>
      </c>
      <c r="M97" s="129">
        <v>3</v>
      </c>
      <c r="N97" s="129">
        <f t="shared" si="5"/>
        <v>6</v>
      </c>
      <c r="O97" s="129" t="str">
        <f t="shared" si="6"/>
        <v>MEDIO</v>
      </c>
      <c r="P97" s="129">
        <v>25</v>
      </c>
      <c r="Q97" s="129">
        <f t="shared" si="7"/>
        <v>150</v>
      </c>
      <c r="R97" s="131" t="str">
        <f t="shared" si="8"/>
        <v>II</v>
      </c>
      <c r="S97" s="131" t="str">
        <f t="shared" si="9"/>
        <v>No Aceptable ó Aceptable con controles específicos</v>
      </c>
      <c r="T97" s="129">
        <v>8</v>
      </c>
      <c r="U97" s="134">
        <v>10</v>
      </c>
      <c r="V97" s="24" t="s">
        <v>535</v>
      </c>
      <c r="W97" s="24" t="s">
        <v>154</v>
      </c>
      <c r="X97" s="24" t="s">
        <v>126</v>
      </c>
      <c r="Y97" s="24" t="s">
        <v>126</v>
      </c>
      <c r="Z97" s="24" t="s">
        <v>155</v>
      </c>
      <c r="AA97" s="24" t="s">
        <v>156</v>
      </c>
      <c r="AB97" s="24" t="s">
        <v>126</v>
      </c>
      <c r="AC97" s="24" t="s">
        <v>157</v>
      </c>
      <c r="AD97" s="24"/>
      <c r="AE97" s="24"/>
      <c r="AF97" s="24"/>
      <c r="AG97" s="24"/>
      <c r="AH97" s="24"/>
      <c r="AI97" s="24"/>
    </row>
    <row r="98" spans="1:35" ht="89.25" customHeight="1">
      <c r="A98" s="142"/>
      <c r="B98" s="142"/>
      <c r="C98" s="145"/>
      <c r="D98" s="142"/>
      <c r="E98" s="24" t="s">
        <v>31</v>
      </c>
      <c r="F98" s="24" t="s">
        <v>536</v>
      </c>
      <c r="G98" s="24" t="s">
        <v>78</v>
      </c>
      <c r="H98" s="24" t="s">
        <v>158</v>
      </c>
      <c r="I98" s="24" t="s">
        <v>127</v>
      </c>
      <c r="J98" s="24" t="s">
        <v>93</v>
      </c>
      <c r="K98" s="24" t="s">
        <v>117</v>
      </c>
      <c r="L98" s="129">
        <v>2</v>
      </c>
      <c r="M98" s="129">
        <v>3</v>
      </c>
      <c r="N98" s="129">
        <f t="shared" si="5"/>
        <v>6</v>
      </c>
      <c r="O98" s="129" t="str">
        <f t="shared" si="6"/>
        <v>MEDIO</v>
      </c>
      <c r="P98" s="129">
        <v>25</v>
      </c>
      <c r="Q98" s="129">
        <f t="shared" si="7"/>
        <v>150</v>
      </c>
      <c r="R98" s="131" t="str">
        <f t="shared" si="8"/>
        <v>II</v>
      </c>
      <c r="S98" s="131" t="str">
        <f t="shared" si="9"/>
        <v>No Aceptable ó Aceptable con controles específicos</v>
      </c>
      <c r="T98" s="129">
        <v>8</v>
      </c>
      <c r="U98" s="134">
        <v>10</v>
      </c>
      <c r="V98" s="24" t="s">
        <v>537</v>
      </c>
      <c r="W98" s="24" t="s">
        <v>154</v>
      </c>
      <c r="X98" s="24" t="s">
        <v>126</v>
      </c>
      <c r="Y98" s="24" t="s">
        <v>126</v>
      </c>
      <c r="Z98" s="24" t="s">
        <v>126</v>
      </c>
      <c r="AA98" s="24" t="s">
        <v>156</v>
      </c>
      <c r="AB98" s="24" t="s">
        <v>126</v>
      </c>
      <c r="AC98" s="24" t="s">
        <v>157</v>
      </c>
      <c r="AD98" s="24"/>
      <c r="AE98" s="24"/>
      <c r="AF98" s="24"/>
      <c r="AG98" s="24"/>
      <c r="AH98" s="24"/>
      <c r="AI98" s="24"/>
    </row>
    <row r="99" spans="1:35" ht="89.25" customHeight="1">
      <c r="A99" s="142"/>
      <c r="B99" s="142"/>
      <c r="C99" s="145"/>
      <c r="D99" s="142"/>
      <c r="E99" s="24" t="s">
        <v>31</v>
      </c>
      <c r="F99" s="24" t="s">
        <v>554</v>
      </c>
      <c r="G99" s="24" t="s">
        <v>72</v>
      </c>
      <c r="H99" s="24" t="s">
        <v>167</v>
      </c>
      <c r="I99" s="24" t="s">
        <v>127</v>
      </c>
      <c r="J99" s="24" t="s">
        <v>127</v>
      </c>
      <c r="K99" s="24" t="s">
        <v>112</v>
      </c>
      <c r="L99" s="129">
        <v>2</v>
      </c>
      <c r="M99" s="129">
        <v>3</v>
      </c>
      <c r="N99" s="129">
        <f t="shared" si="5"/>
        <v>6</v>
      </c>
      <c r="O99" s="129" t="str">
        <f t="shared" si="6"/>
        <v>MEDIO</v>
      </c>
      <c r="P99" s="129">
        <v>25</v>
      </c>
      <c r="Q99" s="129">
        <f t="shared" si="7"/>
        <v>150</v>
      </c>
      <c r="R99" s="131" t="str">
        <f t="shared" si="8"/>
        <v>II</v>
      </c>
      <c r="S99" s="131" t="str">
        <f t="shared" si="9"/>
        <v>No Aceptable ó Aceptable con controles específicos</v>
      </c>
      <c r="T99" s="129">
        <v>8</v>
      </c>
      <c r="U99" s="134">
        <v>10</v>
      </c>
      <c r="V99" s="24" t="s">
        <v>477</v>
      </c>
      <c r="W99" s="24" t="s">
        <v>125</v>
      </c>
      <c r="X99" s="24" t="s">
        <v>126</v>
      </c>
      <c r="Y99" s="24" t="s">
        <v>126</v>
      </c>
      <c r="Z99" s="24" t="s">
        <v>126</v>
      </c>
      <c r="AA99" s="24" t="s">
        <v>169</v>
      </c>
      <c r="AB99" s="24" t="s">
        <v>126</v>
      </c>
      <c r="AC99" s="24" t="s">
        <v>157</v>
      </c>
      <c r="AD99" s="24"/>
      <c r="AE99" s="24"/>
      <c r="AF99" s="24"/>
      <c r="AG99" s="24"/>
      <c r="AH99" s="24"/>
      <c r="AI99" s="24"/>
    </row>
    <row r="100" spans="1:35" ht="12.75" customHeight="1">
      <c r="A100" s="142"/>
      <c r="B100" s="142"/>
      <c r="C100" s="145"/>
      <c r="D100" s="142"/>
      <c r="E100" s="24" t="s">
        <v>31</v>
      </c>
      <c r="F100" s="24" t="s">
        <v>555</v>
      </c>
      <c r="G100" s="24" t="s">
        <v>70</v>
      </c>
      <c r="H100" s="24" t="s">
        <v>167</v>
      </c>
      <c r="I100" s="24" t="s">
        <v>127</v>
      </c>
      <c r="J100" s="24" t="s">
        <v>127</v>
      </c>
      <c r="K100" s="24" t="s">
        <v>112</v>
      </c>
      <c r="L100" s="129">
        <v>2</v>
      </c>
      <c r="M100" s="129">
        <v>2</v>
      </c>
      <c r="N100" s="129">
        <f t="shared" si="5"/>
        <v>4</v>
      </c>
      <c r="O100" s="129" t="str">
        <f t="shared" si="6"/>
        <v>BAJO</v>
      </c>
      <c r="P100" s="129">
        <v>25</v>
      </c>
      <c r="Q100" s="129">
        <f t="shared" si="7"/>
        <v>100</v>
      </c>
      <c r="R100" s="130" t="str">
        <f t="shared" si="8"/>
        <v>III</v>
      </c>
      <c r="S100" s="130" t="str">
        <f t="shared" si="9"/>
        <v>Mejorable</v>
      </c>
      <c r="T100" s="129">
        <v>8</v>
      </c>
      <c r="U100" s="134">
        <v>10</v>
      </c>
      <c r="V100" s="24" t="s">
        <v>168</v>
      </c>
      <c r="W100" s="24" t="s">
        <v>538</v>
      </c>
      <c r="X100" s="24" t="s">
        <v>126</v>
      </c>
      <c r="Y100" s="24" t="s">
        <v>126</v>
      </c>
      <c r="Z100" s="24" t="s">
        <v>126</v>
      </c>
      <c r="AA100" s="24" t="s">
        <v>169</v>
      </c>
      <c r="AB100" s="24"/>
      <c r="AC100" s="24" t="s">
        <v>157</v>
      </c>
      <c r="AD100" s="24"/>
      <c r="AE100" s="24"/>
      <c r="AF100" s="24"/>
      <c r="AG100" s="24"/>
      <c r="AH100" s="24"/>
      <c r="AI100" s="24"/>
    </row>
    <row r="101" spans="1:35" ht="89.25" customHeight="1">
      <c r="A101" s="142"/>
      <c r="B101" s="142"/>
      <c r="C101" s="145"/>
      <c r="D101" s="142"/>
      <c r="E101" s="24" t="s">
        <v>31</v>
      </c>
      <c r="F101" s="24" t="s">
        <v>161</v>
      </c>
      <c r="G101" s="24" t="s">
        <v>72</v>
      </c>
      <c r="H101" s="24" t="s">
        <v>167</v>
      </c>
      <c r="I101" s="24" t="s">
        <v>127</v>
      </c>
      <c r="J101" s="24" t="s">
        <v>127</v>
      </c>
      <c r="K101" s="24" t="s">
        <v>112</v>
      </c>
      <c r="L101" s="129">
        <v>2</v>
      </c>
      <c r="M101" s="129">
        <v>3</v>
      </c>
      <c r="N101" s="129">
        <f t="shared" si="5"/>
        <v>6</v>
      </c>
      <c r="O101" s="129" t="str">
        <f t="shared" si="6"/>
        <v>MEDIO</v>
      </c>
      <c r="P101" s="129">
        <v>25</v>
      </c>
      <c r="Q101" s="129">
        <f t="shared" si="7"/>
        <v>150</v>
      </c>
      <c r="R101" s="131" t="str">
        <f t="shared" si="8"/>
        <v>II</v>
      </c>
      <c r="S101" s="131" t="str">
        <f t="shared" si="9"/>
        <v>No Aceptable ó Aceptable con controles específicos</v>
      </c>
      <c r="T101" s="129">
        <v>8</v>
      </c>
      <c r="U101" s="134">
        <v>10</v>
      </c>
      <c r="V101" s="24" t="s">
        <v>168</v>
      </c>
      <c r="W101" s="24" t="s">
        <v>539</v>
      </c>
      <c r="X101" s="24" t="s">
        <v>126</v>
      </c>
      <c r="Y101" s="24" t="s">
        <v>126</v>
      </c>
      <c r="Z101" s="24" t="s">
        <v>126</v>
      </c>
      <c r="AA101" s="24" t="s">
        <v>169</v>
      </c>
      <c r="AB101" s="24" t="s">
        <v>126</v>
      </c>
      <c r="AC101" s="24" t="s">
        <v>157</v>
      </c>
      <c r="AD101" s="24"/>
      <c r="AE101" s="24"/>
      <c r="AF101" s="24"/>
      <c r="AG101" s="24"/>
      <c r="AH101" s="24"/>
      <c r="AI101" s="24"/>
    </row>
    <row r="102" spans="1:35" ht="12.75" customHeight="1">
      <c r="A102" s="142"/>
      <c r="B102" s="142"/>
      <c r="C102" s="145"/>
      <c r="D102" s="142"/>
      <c r="E102" s="24" t="s">
        <v>31</v>
      </c>
      <c r="F102" s="24" t="s">
        <v>556</v>
      </c>
      <c r="G102" s="24" t="s">
        <v>73</v>
      </c>
      <c r="H102" s="24" t="s">
        <v>167</v>
      </c>
      <c r="I102" s="24" t="s">
        <v>127</v>
      </c>
      <c r="J102" s="24" t="s">
        <v>127</v>
      </c>
      <c r="K102" s="24" t="s">
        <v>112</v>
      </c>
      <c r="L102" s="129">
        <v>2</v>
      </c>
      <c r="M102" s="129">
        <v>3</v>
      </c>
      <c r="N102" s="129">
        <f t="shared" si="5"/>
        <v>6</v>
      </c>
      <c r="O102" s="129" t="str">
        <f t="shared" si="6"/>
        <v>MEDIO</v>
      </c>
      <c r="P102" s="129">
        <v>10</v>
      </c>
      <c r="Q102" s="129">
        <f t="shared" si="7"/>
        <v>60</v>
      </c>
      <c r="R102" s="130" t="str">
        <f t="shared" si="8"/>
        <v>III</v>
      </c>
      <c r="S102" s="130" t="str">
        <f t="shared" si="9"/>
        <v>Mejorable</v>
      </c>
      <c r="T102" s="129">
        <v>8</v>
      </c>
      <c r="U102" s="134">
        <v>10</v>
      </c>
      <c r="V102" s="24" t="s">
        <v>168</v>
      </c>
      <c r="W102" s="24" t="s">
        <v>540</v>
      </c>
      <c r="X102" s="24" t="s">
        <v>126</v>
      </c>
      <c r="Y102" s="24" t="s">
        <v>126</v>
      </c>
      <c r="Z102" s="24" t="s">
        <v>126</v>
      </c>
      <c r="AA102" s="24" t="s">
        <v>169</v>
      </c>
      <c r="AB102" s="24" t="s">
        <v>126</v>
      </c>
      <c r="AC102" s="24" t="s">
        <v>157</v>
      </c>
      <c r="AD102" s="24"/>
      <c r="AE102" s="24"/>
      <c r="AF102" s="24"/>
      <c r="AG102" s="24"/>
      <c r="AH102" s="24"/>
      <c r="AI102" s="24"/>
    </row>
    <row r="103" spans="1:35" ht="89.25" customHeight="1">
      <c r="A103" s="142"/>
      <c r="B103" s="142"/>
      <c r="C103" s="145"/>
      <c r="D103" s="142"/>
      <c r="E103" s="24" t="s">
        <v>31</v>
      </c>
      <c r="F103" s="24" t="s">
        <v>547</v>
      </c>
      <c r="G103" s="24" t="s">
        <v>72</v>
      </c>
      <c r="H103" s="24" t="s">
        <v>167</v>
      </c>
      <c r="I103" s="24" t="s">
        <v>127</v>
      </c>
      <c r="J103" s="24" t="s">
        <v>127</v>
      </c>
      <c r="K103" s="24" t="s">
        <v>112</v>
      </c>
      <c r="L103" s="129">
        <v>6</v>
      </c>
      <c r="M103" s="129">
        <v>3</v>
      </c>
      <c r="N103" s="129">
        <f t="shared" si="5"/>
        <v>18</v>
      </c>
      <c r="O103" s="129" t="str">
        <f t="shared" si="6"/>
        <v>ALTO</v>
      </c>
      <c r="P103" s="129">
        <v>25</v>
      </c>
      <c r="Q103" s="129">
        <f t="shared" si="7"/>
        <v>450</v>
      </c>
      <c r="R103" s="131" t="str">
        <f t="shared" si="8"/>
        <v>II</v>
      </c>
      <c r="S103" s="131" t="str">
        <f t="shared" si="9"/>
        <v>No Aceptable ó Aceptable con controles específicos</v>
      </c>
      <c r="T103" s="129">
        <v>8</v>
      </c>
      <c r="U103" s="134">
        <v>10</v>
      </c>
      <c r="V103" s="24" t="s">
        <v>168</v>
      </c>
      <c r="W103" s="24" t="s">
        <v>541</v>
      </c>
      <c r="X103" s="24" t="s">
        <v>126</v>
      </c>
      <c r="Y103" s="24" t="s">
        <v>126</v>
      </c>
      <c r="Z103" s="24" t="s">
        <v>126</v>
      </c>
      <c r="AA103" s="24" t="s">
        <v>169</v>
      </c>
      <c r="AB103" s="24" t="s">
        <v>126</v>
      </c>
      <c r="AC103" s="24" t="s">
        <v>157</v>
      </c>
      <c r="AD103" s="24"/>
      <c r="AE103" s="24"/>
      <c r="AF103" s="24"/>
      <c r="AG103" s="24"/>
      <c r="AH103" s="24"/>
      <c r="AI103" s="24"/>
    </row>
    <row r="104" spans="1:35" ht="89.25" customHeight="1">
      <c r="A104" s="142"/>
      <c r="B104" s="142"/>
      <c r="C104" s="145"/>
      <c r="D104" s="142"/>
      <c r="E104" s="24" t="s">
        <v>31</v>
      </c>
      <c r="F104" s="24" t="s">
        <v>164</v>
      </c>
      <c r="G104" s="24" t="s">
        <v>70</v>
      </c>
      <c r="H104" s="24" t="s">
        <v>167</v>
      </c>
      <c r="I104" s="24" t="s">
        <v>127</v>
      </c>
      <c r="J104" s="24" t="s">
        <v>127</v>
      </c>
      <c r="K104" s="24" t="s">
        <v>112</v>
      </c>
      <c r="L104" s="129">
        <v>2</v>
      </c>
      <c r="M104" s="129">
        <v>3</v>
      </c>
      <c r="N104" s="129">
        <f t="shared" si="5"/>
        <v>6</v>
      </c>
      <c r="O104" s="129" t="str">
        <f t="shared" si="6"/>
        <v>MEDIO</v>
      </c>
      <c r="P104" s="129">
        <v>25</v>
      </c>
      <c r="Q104" s="129">
        <f t="shared" si="7"/>
        <v>150</v>
      </c>
      <c r="R104" s="131" t="str">
        <f t="shared" si="8"/>
        <v>II</v>
      </c>
      <c r="S104" s="131" t="str">
        <f t="shared" si="9"/>
        <v>No Aceptable ó Aceptable con controles específicos</v>
      </c>
      <c r="T104" s="129">
        <v>8</v>
      </c>
      <c r="U104" s="134">
        <v>10</v>
      </c>
      <c r="V104" s="24" t="s">
        <v>168</v>
      </c>
      <c r="W104" s="24" t="s">
        <v>542</v>
      </c>
      <c r="X104" s="24" t="s">
        <v>126</v>
      </c>
      <c r="Y104" s="24" t="s">
        <v>126</v>
      </c>
      <c r="Z104" s="24" t="s">
        <v>126</v>
      </c>
      <c r="AA104" s="24" t="s">
        <v>169</v>
      </c>
      <c r="AB104" s="24" t="s">
        <v>126</v>
      </c>
      <c r="AC104" s="24" t="s">
        <v>157</v>
      </c>
      <c r="AD104" s="24"/>
      <c r="AE104" s="24"/>
      <c r="AF104" s="24"/>
      <c r="AG104" s="24"/>
      <c r="AH104" s="24"/>
      <c r="AI104" s="24"/>
    </row>
    <row r="105" spans="1:35" ht="12.75" customHeight="1">
      <c r="A105" s="142"/>
      <c r="B105" s="142"/>
      <c r="C105" s="145"/>
      <c r="D105" s="142"/>
      <c r="E105" s="24" t="s">
        <v>31</v>
      </c>
      <c r="F105" s="24" t="s">
        <v>165</v>
      </c>
      <c r="G105" s="24" t="s">
        <v>71</v>
      </c>
      <c r="H105" s="24" t="s">
        <v>167</v>
      </c>
      <c r="I105" s="24" t="s">
        <v>127</v>
      </c>
      <c r="J105" s="24" t="s">
        <v>127</v>
      </c>
      <c r="K105" s="24" t="s">
        <v>112</v>
      </c>
      <c r="L105" s="129">
        <v>2</v>
      </c>
      <c r="M105" s="129">
        <v>2</v>
      </c>
      <c r="N105" s="129">
        <f t="shared" si="5"/>
        <v>4</v>
      </c>
      <c r="O105" s="129" t="str">
        <f t="shared" si="6"/>
        <v>BAJO</v>
      </c>
      <c r="P105" s="129">
        <v>25</v>
      </c>
      <c r="Q105" s="129">
        <f t="shared" si="7"/>
        <v>100</v>
      </c>
      <c r="R105" s="130" t="str">
        <f t="shared" si="8"/>
        <v>III</v>
      </c>
      <c r="S105" s="130" t="str">
        <f t="shared" si="9"/>
        <v>Mejorable</v>
      </c>
      <c r="T105" s="129">
        <v>8</v>
      </c>
      <c r="U105" s="134">
        <v>10</v>
      </c>
      <c r="V105" s="24" t="s">
        <v>168</v>
      </c>
      <c r="W105" s="24" t="s">
        <v>543</v>
      </c>
      <c r="X105" s="24" t="s">
        <v>126</v>
      </c>
      <c r="Y105" s="24" t="s">
        <v>126</v>
      </c>
      <c r="Z105" s="24" t="s">
        <v>126</v>
      </c>
      <c r="AA105" s="24" t="s">
        <v>169</v>
      </c>
      <c r="AB105" s="24" t="s">
        <v>126</v>
      </c>
      <c r="AC105" s="24" t="s">
        <v>157</v>
      </c>
      <c r="AD105" s="24"/>
      <c r="AE105" s="24"/>
      <c r="AF105" s="24"/>
      <c r="AG105" s="24"/>
      <c r="AH105" s="24"/>
      <c r="AI105" s="24"/>
    </row>
    <row r="106" spans="1:35" ht="89.25" customHeight="1">
      <c r="A106" s="142"/>
      <c r="B106" s="142"/>
      <c r="C106" s="145"/>
      <c r="D106" s="142"/>
      <c r="E106" s="24" t="s">
        <v>31</v>
      </c>
      <c r="F106" s="24" t="s">
        <v>166</v>
      </c>
      <c r="G106" s="24" t="s">
        <v>90</v>
      </c>
      <c r="H106" s="24" t="s">
        <v>182</v>
      </c>
      <c r="I106" s="24" t="s">
        <v>127</v>
      </c>
      <c r="J106" s="24" t="s">
        <v>116</v>
      </c>
      <c r="K106" s="24" t="s">
        <v>112</v>
      </c>
      <c r="L106" s="129">
        <v>2</v>
      </c>
      <c r="M106" s="129">
        <v>3</v>
      </c>
      <c r="N106" s="129">
        <f t="shared" si="5"/>
        <v>6</v>
      </c>
      <c r="O106" s="129" t="str">
        <f t="shared" si="6"/>
        <v>MEDIO</v>
      </c>
      <c r="P106" s="129">
        <v>60</v>
      </c>
      <c r="Q106" s="129">
        <f t="shared" si="7"/>
        <v>360</v>
      </c>
      <c r="R106" s="131" t="str">
        <f t="shared" si="8"/>
        <v>II</v>
      </c>
      <c r="S106" s="131" t="str">
        <f t="shared" si="9"/>
        <v>No Aceptable ó Aceptable con controles específicos</v>
      </c>
      <c r="T106" s="129">
        <v>8</v>
      </c>
      <c r="U106" s="134">
        <v>10</v>
      </c>
      <c r="V106" s="24" t="s">
        <v>120</v>
      </c>
      <c r="W106" s="24" t="s">
        <v>183</v>
      </c>
      <c r="X106" s="24" t="s">
        <v>126</v>
      </c>
      <c r="Y106" s="24" t="s">
        <v>126</v>
      </c>
      <c r="Z106" s="24" t="s">
        <v>116</v>
      </c>
      <c r="AA106" s="24" t="s">
        <v>549</v>
      </c>
      <c r="AB106" s="24" t="s">
        <v>126</v>
      </c>
      <c r="AC106" s="24" t="s">
        <v>157</v>
      </c>
      <c r="AD106" s="24"/>
      <c r="AE106" s="24"/>
      <c r="AF106" s="24"/>
      <c r="AG106" s="24"/>
      <c r="AH106" s="24"/>
      <c r="AI106" s="24"/>
    </row>
    <row r="107" spans="1:35" ht="12.75" hidden="1" customHeight="1">
      <c r="A107" s="142"/>
      <c r="B107" s="142"/>
      <c r="C107" s="145"/>
      <c r="D107" s="142"/>
    </row>
    <row r="108" spans="1:35" ht="50.25" hidden="1" customHeight="1">
      <c r="A108" s="142"/>
      <c r="B108" s="142"/>
      <c r="C108" s="145"/>
      <c r="D108" s="142"/>
      <c r="AB108" s="1" t="s">
        <v>173</v>
      </c>
      <c r="AF108" s="1">
        <f>COUNTIF(AF53:AF106,"SI")/54</f>
        <v>0</v>
      </c>
    </row>
    <row r="109" spans="1:35" ht="156.75">
      <c r="A109" s="142"/>
      <c r="B109" s="142"/>
      <c r="C109" s="145"/>
      <c r="D109" s="142"/>
      <c r="E109" s="117" t="s">
        <v>31</v>
      </c>
      <c r="F109" s="16" t="s">
        <v>534</v>
      </c>
      <c r="G109" s="16" t="s">
        <v>75</v>
      </c>
      <c r="H109" s="17" t="s">
        <v>151</v>
      </c>
      <c r="I109" s="16" t="s">
        <v>152</v>
      </c>
      <c r="J109" s="17" t="s">
        <v>127</v>
      </c>
      <c r="K109" s="16" t="s">
        <v>153</v>
      </c>
      <c r="L109" s="16">
        <v>2</v>
      </c>
      <c r="M109" s="16">
        <v>3</v>
      </c>
      <c r="N109" s="16">
        <f t="shared" ref="N109:N112" si="10">IF(M109="","",IF(L109="",1*M109,L109*M109))</f>
        <v>6</v>
      </c>
      <c r="O109" s="16" t="str">
        <f t="shared" ref="O109:O112" si="11">IF(N109="","",IF(N109&gt;=24,"MUY ALTO",IF(N109&gt;=10,"ALTO",IF(N109&gt;=6,"MEDIO","BAJO"))))</f>
        <v>MEDIO</v>
      </c>
      <c r="P109" s="16">
        <v>25</v>
      </c>
      <c r="Q109" s="16">
        <f t="shared" ref="Q109:Q112" si="12">IF(P109="","",N109*P109)</f>
        <v>150</v>
      </c>
      <c r="R109" s="119" t="str">
        <f t="shared" ref="R109:R112" si="13">IF(Q109="","",IF(Q109&gt;=600,"I",IF(Q109&gt;=150,"II",IF(Q109&gt;=40,"III","IV"))))</f>
        <v>II</v>
      </c>
      <c r="S109" s="119" t="str">
        <f t="shared" ref="S109:S112" si="14">IF(R109="","",IF(R109="I","No Aceptable",IF(R109="II","No Aceptable ó Aceptable con controles específicos",IF(R109="III","Mejorable",IF(R109="IV","Aceptable")))))</f>
        <v>No Aceptable ó Aceptable con controles específicos</v>
      </c>
      <c r="T109" s="116">
        <v>8</v>
      </c>
      <c r="U109" s="134">
        <v>10</v>
      </c>
      <c r="V109" s="116" t="s">
        <v>535</v>
      </c>
      <c r="W109" s="116" t="s">
        <v>154</v>
      </c>
      <c r="X109" s="116" t="s">
        <v>126</v>
      </c>
      <c r="Y109" s="116" t="s">
        <v>126</v>
      </c>
      <c r="Z109" s="116" t="s">
        <v>155</v>
      </c>
      <c r="AA109" s="116" t="s">
        <v>156</v>
      </c>
      <c r="AB109" s="116" t="s">
        <v>126</v>
      </c>
      <c r="AC109" s="16" t="s">
        <v>157</v>
      </c>
      <c r="AD109" s="24"/>
      <c r="AE109" s="24"/>
      <c r="AF109" s="24"/>
      <c r="AG109" s="138"/>
      <c r="AH109" s="139"/>
      <c r="AI109" s="140"/>
    </row>
    <row r="110" spans="1:35" ht="156.75">
      <c r="A110" s="142"/>
      <c r="B110" s="142"/>
      <c r="C110" s="145"/>
      <c r="D110" s="142"/>
      <c r="E110" s="117" t="s">
        <v>31</v>
      </c>
      <c r="F110" s="16" t="s">
        <v>162</v>
      </c>
      <c r="G110" s="16" t="s">
        <v>72</v>
      </c>
      <c r="H110" s="17" t="s">
        <v>167</v>
      </c>
      <c r="I110" s="16" t="s">
        <v>127</v>
      </c>
      <c r="J110" s="17" t="s">
        <v>127</v>
      </c>
      <c r="K110" s="16" t="s">
        <v>112</v>
      </c>
      <c r="L110" s="16">
        <v>6</v>
      </c>
      <c r="M110" s="16">
        <v>3</v>
      </c>
      <c r="N110" s="16">
        <f t="shared" si="10"/>
        <v>18</v>
      </c>
      <c r="O110" s="16" t="str">
        <f t="shared" si="11"/>
        <v>ALTO</v>
      </c>
      <c r="P110" s="116">
        <v>25</v>
      </c>
      <c r="Q110" s="16">
        <f t="shared" si="12"/>
        <v>450</v>
      </c>
      <c r="R110" s="119" t="str">
        <f t="shared" si="13"/>
        <v>II</v>
      </c>
      <c r="S110" s="119" t="str">
        <f t="shared" si="14"/>
        <v>No Aceptable ó Aceptable con controles específicos</v>
      </c>
      <c r="T110" s="116">
        <v>8</v>
      </c>
      <c r="U110" s="134">
        <v>10</v>
      </c>
      <c r="V110" s="116" t="s">
        <v>168</v>
      </c>
      <c r="W110" s="116" t="s">
        <v>125</v>
      </c>
      <c r="X110" s="21" t="s">
        <v>126</v>
      </c>
      <c r="Y110" s="21" t="s">
        <v>126</v>
      </c>
      <c r="Z110" s="116" t="s">
        <v>126</v>
      </c>
      <c r="AA110" s="116" t="s">
        <v>169</v>
      </c>
      <c r="AB110" s="116" t="s">
        <v>126</v>
      </c>
      <c r="AC110" s="16" t="s">
        <v>157</v>
      </c>
      <c r="AD110" s="24"/>
      <c r="AE110" s="24"/>
      <c r="AF110" s="24"/>
      <c r="AG110" s="138"/>
      <c r="AH110" s="139"/>
      <c r="AI110" s="140"/>
    </row>
    <row r="111" spans="1:35" ht="156.75">
      <c r="A111" s="142"/>
      <c r="B111" s="142"/>
      <c r="C111" s="145"/>
      <c r="D111" s="142"/>
      <c r="E111" s="117" t="s">
        <v>31</v>
      </c>
      <c r="F111" s="16" t="s">
        <v>165</v>
      </c>
      <c r="G111" s="16" t="s">
        <v>71</v>
      </c>
      <c r="H111" s="17" t="s">
        <v>167</v>
      </c>
      <c r="I111" s="16" t="s">
        <v>127</v>
      </c>
      <c r="J111" s="17" t="s">
        <v>127</v>
      </c>
      <c r="K111" s="16" t="s">
        <v>112</v>
      </c>
      <c r="L111" s="16">
        <v>2</v>
      </c>
      <c r="M111" s="16">
        <v>2</v>
      </c>
      <c r="N111" s="16">
        <f t="shared" si="10"/>
        <v>4</v>
      </c>
      <c r="O111" s="16" t="str">
        <f t="shared" si="11"/>
        <v>BAJO</v>
      </c>
      <c r="P111" s="116">
        <v>25</v>
      </c>
      <c r="Q111" s="16">
        <f t="shared" si="12"/>
        <v>100</v>
      </c>
      <c r="R111" s="19" t="str">
        <f t="shared" si="13"/>
        <v>III</v>
      </c>
      <c r="S111" s="19" t="str">
        <f t="shared" si="14"/>
        <v>Mejorable</v>
      </c>
      <c r="T111" s="116">
        <v>8</v>
      </c>
      <c r="U111" s="134">
        <v>10</v>
      </c>
      <c r="V111" s="116" t="s">
        <v>168</v>
      </c>
      <c r="W111" s="116" t="s">
        <v>539</v>
      </c>
      <c r="X111" s="116" t="s">
        <v>126</v>
      </c>
      <c r="Y111" s="116" t="s">
        <v>126</v>
      </c>
      <c r="Z111" s="116" t="s">
        <v>126</v>
      </c>
      <c r="AA111" s="116" t="s">
        <v>169</v>
      </c>
      <c r="AB111" s="116" t="s">
        <v>126</v>
      </c>
      <c r="AC111" s="16" t="s">
        <v>157</v>
      </c>
      <c r="AD111" s="3"/>
      <c r="AE111" s="24"/>
      <c r="AF111" s="24"/>
      <c r="AG111" s="138"/>
      <c r="AH111" s="139"/>
      <c r="AI111" s="140"/>
    </row>
    <row r="112" spans="1:35" ht="228">
      <c r="A112" s="143"/>
      <c r="B112" s="143"/>
      <c r="C112" s="146"/>
      <c r="D112" s="143"/>
      <c r="E112" s="20" t="s">
        <v>31</v>
      </c>
      <c r="F112" s="16" t="s">
        <v>166</v>
      </c>
      <c r="G112" s="16" t="s">
        <v>90</v>
      </c>
      <c r="H112" s="17" t="s">
        <v>182</v>
      </c>
      <c r="I112" s="16" t="s">
        <v>127</v>
      </c>
      <c r="J112" s="17" t="s">
        <v>127</v>
      </c>
      <c r="K112" s="16" t="s">
        <v>112</v>
      </c>
      <c r="L112" s="16">
        <v>2</v>
      </c>
      <c r="M112" s="16">
        <v>3</v>
      </c>
      <c r="N112" s="16">
        <f t="shared" si="10"/>
        <v>6</v>
      </c>
      <c r="O112" s="16" t="str">
        <f t="shared" si="11"/>
        <v>MEDIO</v>
      </c>
      <c r="P112" s="16">
        <v>60</v>
      </c>
      <c r="Q112" s="16">
        <f t="shared" si="12"/>
        <v>360</v>
      </c>
      <c r="R112" s="119" t="str">
        <f t="shared" si="13"/>
        <v>II</v>
      </c>
      <c r="S112" s="119" t="str">
        <f t="shared" si="14"/>
        <v>No Aceptable ó Aceptable con controles específicos</v>
      </c>
      <c r="T112" s="116">
        <v>8</v>
      </c>
      <c r="U112" s="134">
        <v>10</v>
      </c>
      <c r="V112" s="116" t="s">
        <v>120</v>
      </c>
      <c r="W112" s="116" t="s">
        <v>183</v>
      </c>
      <c r="X112" s="116" t="s">
        <v>126</v>
      </c>
      <c r="Y112" s="116" t="s">
        <v>126</v>
      </c>
      <c r="Z112" s="116" t="s">
        <v>116</v>
      </c>
      <c r="AA112" s="116" t="s">
        <v>549</v>
      </c>
      <c r="AB112" s="116" t="s">
        <v>126</v>
      </c>
      <c r="AC112" s="16" t="s">
        <v>157</v>
      </c>
      <c r="AD112" s="24"/>
      <c r="AE112" s="24"/>
      <c r="AF112" s="24"/>
      <c r="AG112" s="138"/>
      <c r="AH112" s="139"/>
      <c r="AI112" s="140"/>
    </row>
  </sheetData>
  <autoFilter ref="A52:AI112">
    <filterColumn colId="17">
      <customFilters>
        <customFilter operator="notEqual" val=" "/>
      </customFilters>
    </filterColumn>
    <filterColumn colId="32" showButton="0"/>
    <filterColumn colId="33" showButton="0"/>
  </autoFilter>
  <mergeCells count="80">
    <mergeCell ref="A71:A88"/>
    <mergeCell ref="B71:B88"/>
    <mergeCell ref="C71:C88"/>
    <mergeCell ref="D71:D88"/>
    <mergeCell ref="AG71:AI71"/>
    <mergeCell ref="AG72:AI72"/>
    <mergeCell ref="AG73:AI73"/>
    <mergeCell ref="AG88:AI88"/>
    <mergeCell ref="AG79:AI79"/>
    <mergeCell ref="AG80:AI80"/>
    <mergeCell ref="AG75:AI75"/>
    <mergeCell ref="AG76:AI76"/>
    <mergeCell ref="AG77:AI77"/>
    <mergeCell ref="AG78:AI78"/>
    <mergeCell ref="AG81:AI81"/>
    <mergeCell ref="AG82:AI82"/>
    <mergeCell ref="AG83:AI83"/>
    <mergeCell ref="AG86:AI86"/>
    <mergeCell ref="AG87:AI87"/>
    <mergeCell ref="AG85:AI85"/>
    <mergeCell ref="AG84:AI84"/>
    <mergeCell ref="AG62:AI62"/>
    <mergeCell ref="AG67:AI67"/>
    <mergeCell ref="AG68:AI68"/>
    <mergeCell ref="AG69:AI69"/>
    <mergeCell ref="AG70:AI70"/>
    <mergeCell ref="AG63:AI63"/>
    <mergeCell ref="AG64:AI64"/>
    <mergeCell ref="AG65:AI65"/>
    <mergeCell ref="AG66:AI66"/>
    <mergeCell ref="AG61:AI61"/>
    <mergeCell ref="AG53:AI53"/>
    <mergeCell ref="AG54:AI54"/>
    <mergeCell ref="AG55:AI55"/>
    <mergeCell ref="AG59:AI59"/>
    <mergeCell ref="AG60:AI60"/>
    <mergeCell ref="U51:W51"/>
    <mergeCell ref="A53:A70"/>
    <mergeCell ref="B53:B70"/>
    <mergeCell ref="C53:C70"/>
    <mergeCell ref="D53:D70"/>
    <mergeCell ref="X51:AC51"/>
    <mergeCell ref="AD51:AI51"/>
    <mergeCell ref="AG52:AI52"/>
    <mergeCell ref="AG57:AI57"/>
    <mergeCell ref="AG58:AI58"/>
    <mergeCell ref="A49:F49"/>
    <mergeCell ref="G49:H49"/>
    <mergeCell ref="J49:K49"/>
    <mergeCell ref="L49:T49"/>
    <mergeCell ref="A51:A52"/>
    <mergeCell ref="B51:B52"/>
    <mergeCell ref="C51:C52"/>
    <mergeCell ref="D51:D52"/>
    <mergeCell ref="E51:E52"/>
    <mergeCell ref="F51:G51"/>
    <mergeCell ref="H51:H52"/>
    <mergeCell ref="I51:K51"/>
    <mergeCell ref="L51:R51"/>
    <mergeCell ref="S51:S52"/>
    <mergeCell ref="T51:T52"/>
    <mergeCell ref="A1:F3"/>
    <mergeCell ref="G1:AE2"/>
    <mergeCell ref="AF1:AG1"/>
    <mergeCell ref="AH1:AI1"/>
    <mergeCell ref="AF2:AG2"/>
    <mergeCell ref="AH2:AI2"/>
    <mergeCell ref="G3:AE3"/>
    <mergeCell ref="AF3:AG3"/>
    <mergeCell ref="AH3:AI3"/>
    <mergeCell ref="AG109:AI109"/>
    <mergeCell ref="AG110:AI110"/>
    <mergeCell ref="AG111:AI111"/>
    <mergeCell ref="AG112:AI112"/>
    <mergeCell ref="A89:A112"/>
    <mergeCell ref="B89:B112"/>
    <mergeCell ref="C89:C112"/>
    <mergeCell ref="D89:D112"/>
    <mergeCell ref="AG89:AI89"/>
    <mergeCell ref="AG90:AI90"/>
  </mergeCells>
  <dataValidations count="6">
    <dataValidation type="list" allowBlank="1" showInputMessage="1" showErrorMessage="1" sqref="E109:E112 E53:E106">
      <formula1>$D$5:$D$7</formula1>
    </dataValidation>
    <dataValidation type="list" allowBlank="1" showInputMessage="1" showErrorMessage="1" sqref="G109:G112 G53:G106">
      <formula1>$F$5:$F$47</formula1>
    </dataValidation>
    <dataValidation type="list" allowBlank="1" showInputMessage="1" showErrorMessage="1" sqref="L109:L112 L53:L106">
      <formula1>$A$5:$A$8</formula1>
    </dataValidation>
    <dataValidation type="list" allowBlank="1" showInputMessage="1" showErrorMessage="1" sqref="M109:M112 M53:M106">
      <formula1>$B$5:$B$9</formula1>
    </dataValidation>
    <dataValidation type="list" allowBlank="1" showInputMessage="1" showErrorMessage="1" sqref="P109:P112 P53:P106">
      <formula1>$C$5:$C$9</formula1>
    </dataValidation>
    <dataValidation type="list" allowBlank="1" showInputMessage="1" showErrorMessage="1" sqref="AF109:AF112 AF53:AF106">
      <formula1>$Y$46:$Y$47</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2"/>
  <sheetViews>
    <sheetView showGridLines="0" zoomScale="70" zoomScaleNormal="70" workbookViewId="0">
      <selection activeCell="U54" sqref="U54:U79"/>
    </sheetView>
  </sheetViews>
  <sheetFormatPr baseColWidth="10" defaultColWidth="11.42578125" defaultRowHeight="12.75"/>
  <cols>
    <col min="1" max="1" width="4.85546875" style="1" customWidth="1"/>
    <col min="2" max="2" width="4.7109375" style="1" customWidth="1"/>
    <col min="3" max="3" width="5.140625" style="1" customWidth="1"/>
    <col min="4" max="4" width="5.42578125" style="1" customWidth="1"/>
    <col min="5" max="5" width="6.85546875" style="1" customWidth="1"/>
    <col min="6" max="6" width="34.42578125" style="1" customWidth="1"/>
    <col min="7" max="7" width="17.140625" style="1" customWidth="1"/>
    <col min="8" max="8" width="17" style="1" customWidth="1"/>
    <col min="9" max="11" width="18" style="1" customWidth="1"/>
    <col min="12" max="14" width="3.7109375" style="2" customWidth="1"/>
    <col min="15" max="15" width="9" style="2" customWidth="1"/>
    <col min="16" max="16" width="5.140625" style="2" customWidth="1"/>
    <col min="17" max="17" width="8" style="2" customWidth="1"/>
    <col min="18" max="18" width="4.7109375" style="2" customWidth="1"/>
    <col min="19" max="19" width="11.42578125" style="2" customWidth="1"/>
    <col min="20" max="20" width="7.7109375" style="2" customWidth="1"/>
    <col min="21" max="21" width="5.28515625" style="2" customWidth="1"/>
    <col min="22" max="22" width="13.42578125" style="1" customWidth="1"/>
    <col min="23" max="23" width="15.7109375" style="1" customWidth="1"/>
    <col min="24" max="25" width="7" style="1" customWidth="1"/>
    <col min="26" max="26" width="15.42578125" style="1" customWidth="1"/>
    <col min="27" max="27" width="17.42578125" style="1" customWidth="1"/>
    <col min="28" max="28" width="15.42578125" style="1" customWidth="1"/>
    <col min="29" max="29" width="36.140625" style="1" customWidth="1"/>
    <col min="30" max="16384" width="11.42578125" style="1"/>
  </cols>
  <sheetData>
    <row r="1" spans="1:35" ht="30" customHeight="1">
      <c r="A1" s="150" t="s">
        <v>29</v>
      </c>
      <c r="B1" s="150"/>
      <c r="C1" s="150"/>
      <c r="D1" s="150"/>
      <c r="E1" s="150"/>
      <c r="F1" s="150"/>
      <c r="G1" s="151" t="s">
        <v>28</v>
      </c>
      <c r="H1" s="152"/>
      <c r="I1" s="152"/>
      <c r="J1" s="152"/>
      <c r="K1" s="152"/>
      <c r="L1" s="152"/>
      <c r="M1" s="152"/>
      <c r="N1" s="152"/>
      <c r="O1" s="152"/>
      <c r="P1" s="152"/>
      <c r="Q1" s="152"/>
      <c r="R1" s="152"/>
      <c r="S1" s="152"/>
      <c r="T1" s="152"/>
      <c r="U1" s="152"/>
      <c r="V1" s="152"/>
      <c r="W1" s="152"/>
      <c r="X1" s="152"/>
      <c r="Y1" s="152"/>
      <c r="Z1" s="152"/>
      <c r="AA1" s="152"/>
      <c r="AB1" s="152"/>
      <c r="AC1" s="152"/>
      <c r="AD1" s="152"/>
      <c r="AE1" s="153"/>
      <c r="AF1" s="157" t="s">
        <v>176</v>
      </c>
      <c r="AG1" s="140"/>
      <c r="AH1" s="157" t="s">
        <v>515</v>
      </c>
      <c r="AI1" s="140"/>
    </row>
    <row r="2" spans="1:35" ht="33" customHeight="1">
      <c r="A2" s="150"/>
      <c r="B2" s="150"/>
      <c r="C2" s="150"/>
      <c r="D2" s="150"/>
      <c r="E2" s="150"/>
      <c r="F2" s="150"/>
      <c r="G2" s="154"/>
      <c r="H2" s="155"/>
      <c r="I2" s="155"/>
      <c r="J2" s="155"/>
      <c r="K2" s="155"/>
      <c r="L2" s="155"/>
      <c r="M2" s="155"/>
      <c r="N2" s="155"/>
      <c r="O2" s="155"/>
      <c r="P2" s="155"/>
      <c r="Q2" s="155"/>
      <c r="R2" s="155"/>
      <c r="S2" s="155"/>
      <c r="T2" s="155"/>
      <c r="U2" s="155"/>
      <c r="V2" s="155"/>
      <c r="W2" s="155"/>
      <c r="X2" s="155"/>
      <c r="Y2" s="155"/>
      <c r="Z2" s="155"/>
      <c r="AA2" s="155"/>
      <c r="AB2" s="155"/>
      <c r="AC2" s="155"/>
      <c r="AD2" s="155"/>
      <c r="AE2" s="156"/>
      <c r="AF2" s="157" t="s">
        <v>177</v>
      </c>
      <c r="AG2" s="140"/>
      <c r="AH2" s="157" t="s">
        <v>179</v>
      </c>
      <c r="AI2" s="140"/>
    </row>
    <row r="3" spans="1:35" ht="38.25" customHeight="1">
      <c r="A3" s="150"/>
      <c r="B3" s="150"/>
      <c r="C3" s="150"/>
      <c r="D3" s="150"/>
      <c r="E3" s="150"/>
      <c r="F3" s="150"/>
      <c r="G3" s="158" t="s">
        <v>175</v>
      </c>
      <c r="H3" s="159"/>
      <c r="I3" s="159"/>
      <c r="J3" s="159"/>
      <c r="K3" s="159"/>
      <c r="L3" s="159"/>
      <c r="M3" s="159"/>
      <c r="N3" s="159"/>
      <c r="O3" s="159"/>
      <c r="P3" s="159"/>
      <c r="Q3" s="159"/>
      <c r="R3" s="159"/>
      <c r="S3" s="159"/>
      <c r="T3" s="159"/>
      <c r="U3" s="159"/>
      <c r="V3" s="159"/>
      <c r="W3" s="159"/>
      <c r="X3" s="159"/>
      <c r="Y3" s="159"/>
      <c r="Z3" s="159"/>
      <c r="AA3" s="159"/>
      <c r="AB3" s="159"/>
      <c r="AC3" s="159"/>
      <c r="AD3" s="159"/>
      <c r="AE3" s="160"/>
      <c r="AF3" s="157" t="s">
        <v>178</v>
      </c>
      <c r="AG3" s="140"/>
      <c r="AH3" s="161">
        <v>43476</v>
      </c>
      <c r="AI3" s="140"/>
    </row>
    <row r="4" spans="1:35">
      <c r="A4" s="4"/>
      <c r="B4" s="4"/>
      <c r="C4" s="4"/>
      <c r="D4" s="4"/>
      <c r="E4" s="4"/>
      <c r="F4" s="4"/>
      <c r="G4" s="4"/>
      <c r="H4" s="4"/>
      <c r="I4" s="4"/>
      <c r="J4" s="4"/>
      <c r="K4" s="4"/>
      <c r="L4" s="5"/>
      <c r="M4" s="5"/>
      <c r="N4" s="5"/>
      <c r="O4" s="5"/>
      <c r="P4" s="5"/>
      <c r="Q4" s="5"/>
      <c r="R4" s="5"/>
      <c r="S4" s="5"/>
      <c r="T4" s="5"/>
      <c r="U4" s="5"/>
      <c r="V4" s="4"/>
      <c r="W4" s="4"/>
      <c r="X4" s="4"/>
      <c r="Y4" s="4"/>
      <c r="Z4" s="4"/>
      <c r="AA4" s="4"/>
      <c r="AB4" s="4"/>
      <c r="AC4" s="4"/>
    </row>
    <row r="5" spans="1:35" hidden="1">
      <c r="A5" s="7">
        <v>10</v>
      </c>
      <c r="B5" s="7">
        <v>4</v>
      </c>
      <c r="C5" s="7">
        <v>100</v>
      </c>
      <c r="D5" s="7" t="s">
        <v>31</v>
      </c>
      <c r="E5" s="7"/>
      <c r="F5" s="8" t="s">
        <v>41</v>
      </c>
      <c r="G5" s="9" t="s">
        <v>100</v>
      </c>
      <c r="H5" s="7"/>
      <c r="I5" s="7"/>
      <c r="J5" s="7"/>
      <c r="K5" s="7"/>
      <c r="L5" s="10"/>
      <c r="M5" s="10"/>
      <c r="N5" s="10"/>
      <c r="O5" s="10"/>
      <c r="P5" s="10"/>
      <c r="Q5" s="10"/>
      <c r="R5" s="10"/>
      <c r="S5" s="10"/>
      <c r="T5" s="10"/>
      <c r="U5" s="10"/>
      <c r="V5" s="4"/>
      <c r="W5" s="4"/>
      <c r="X5" s="4"/>
      <c r="Y5" s="4"/>
      <c r="Z5" s="4"/>
      <c r="AA5" s="4"/>
      <c r="AB5" s="4"/>
      <c r="AC5" s="4"/>
    </row>
    <row r="6" spans="1:35" hidden="1">
      <c r="A6" s="7">
        <v>6</v>
      </c>
      <c r="B6" s="7">
        <v>3</v>
      </c>
      <c r="C6" s="7">
        <v>60</v>
      </c>
      <c r="D6" s="7" t="s">
        <v>32</v>
      </c>
      <c r="E6" s="7"/>
      <c r="F6" s="8" t="s">
        <v>43</v>
      </c>
      <c r="G6" s="9" t="s">
        <v>42</v>
      </c>
      <c r="H6" s="7"/>
      <c r="I6" s="7"/>
      <c r="J6" s="7"/>
      <c r="K6" s="7"/>
      <c r="L6" s="10"/>
      <c r="M6" s="10"/>
      <c r="N6" s="10"/>
      <c r="O6" s="10"/>
      <c r="P6" s="10"/>
      <c r="Q6" s="10"/>
      <c r="R6" s="10"/>
      <c r="S6" s="10"/>
      <c r="T6" s="10"/>
      <c r="U6" s="10"/>
      <c r="V6" s="4"/>
      <c r="W6" s="4"/>
      <c r="X6" s="4"/>
      <c r="Y6" s="4"/>
      <c r="Z6" s="4"/>
      <c r="AA6" s="4"/>
      <c r="AB6" s="4"/>
      <c r="AC6" s="4"/>
    </row>
    <row r="7" spans="1:35" hidden="1">
      <c r="A7" s="7">
        <v>2</v>
      </c>
      <c r="B7" s="7">
        <v>2</v>
      </c>
      <c r="C7" s="7">
        <v>25</v>
      </c>
      <c r="D7" s="7"/>
      <c r="E7" s="7"/>
      <c r="F7" s="8" t="s">
        <v>44</v>
      </c>
      <c r="G7" s="9" t="s">
        <v>42</v>
      </c>
      <c r="H7" s="7"/>
      <c r="I7" s="7"/>
      <c r="J7" s="7"/>
      <c r="K7" s="7"/>
      <c r="L7" s="10"/>
      <c r="M7" s="10"/>
      <c r="N7" s="10"/>
      <c r="O7" s="10"/>
      <c r="P7" s="10"/>
      <c r="Q7" s="10"/>
      <c r="R7" s="10"/>
      <c r="S7" s="10"/>
      <c r="T7" s="10"/>
      <c r="U7" s="10"/>
      <c r="V7" s="4"/>
      <c r="W7" s="4"/>
      <c r="X7" s="4"/>
      <c r="Y7" s="4"/>
      <c r="Z7" s="4"/>
      <c r="AA7" s="4"/>
      <c r="AB7" s="4"/>
      <c r="AC7" s="4"/>
    </row>
    <row r="8" spans="1:35" hidden="1">
      <c r="A8" s="7"/>
      <c r="B8" s="7">
        <v>1</v>
      </c>
      <c r="C8" s="7">
        <v>10</v>
      </c>
      <c r="D8" s="7"/>
      <c r="E8" s="7"/>
      <c r="F8" s="8" t="s">
        <v>45</v>
      </c>
      <c r="G8" s="9" t="s">
        <v>42</v>
      </c>
      <c r="H8" s="7"/>
      <c r="I8" s="7"/>
      <c r="J8" s="7"/>
      <c r="K8" s="7"/>
      <c r="L8" s="10"/>
      <c r="M8" s="10"/>
      <c r="N8" s="10"/>
      <c r="O8" s="10"/>
      <c r="P8" s="10"/>
      <c r="Q8" s="10"/>
      <c r="R8" s="10"/>
      <c r="S8" s="10"/>
      <c r="T8" s="10"/>
      <c r="U8" s="10"/>
      <c r="V8" s="4"/>
      <c r="W8" s="4"/>
      <c r="X8" s="4"/>
      <c r="Y8" s="4"/>
      <c r="Z8" s="4"/>
      <c r="AA8" s="4"/>
      <c r="AB8" s="4"/>
      <c r="AC8" s="4"/>
    </row>
    <row r="9" spans="1:35" hidden="1">
      <c r="A9" s="7"/>
      <c r="B9" s="7"/>
      <c r="C9" s="7"/>
      <c r="D9" s="7"/>
      <c r="E9" s="7"/>
      <c r="F9" s="8" t="s">
        <v>46</v>
      </c>
      <c r="G9" s="9" t="s">
        <v>42</v>
      </c>
      <c r="H9" s="7"/>
      <c r="I9" s="7"/>
      <c r="J9" s="7"/>
      <c r="K9" s="7"/>
      <c r="L9" s="10"/>
      <c r="M9" s="10"/>
      <c r="N9" s="10"/>
      <c r="O9" s="10"/>
      <c r="P9" s="10"/>
      <c r="Q9" s="10"/>
      <c r="R9" s="10"/>
      <c r="S9" s="10"/>
      <c r="T9" s="10"/>
      <c r="U9" s="10"/>
      <c r="V9" s="4"/>
      <c r="W9" s="4"/>
      <c r="X9" s="4"/>
      <c r="Y9" s="4"/>
      <c r="Z9" s="4"/>
      <c r="AA9" s="4"/>
      <c r="AB9" s="4"/>
      <c r="AC9" s="4"/>
    </row>
    <row r="10" spans="1:35" hidden="1">
      <c r="A10" s="7"/>
      <c r="B10" s="7"/>
      <c r="C10" s="7"/>
      <c r="D10" s="7"/>
      <c r="E10" s="7"/>
      <c r="F10" s="8" t="s">
        <v>47</v>
      </c>
      <c r="G10" s="9" t="s">
        <v>48</v>
      </c>
      <c r="H10" s="7"/>
      <c r="I10" s="7"/>
      <c r="J10" s="7"/>
      <c r="K10" s="7"/>
      <c r="L10" s="10"/>
      <c r="M10" s="10"/>
      <c r="N10" s="10"/>
      <c r="O10" s="10"/>
      <c r="P10" s="10"/>
      <c r="Q10" s="10"/>
      <c r="R10" s="10"/>
      <c r="S10" s="10"/>
      <c r="T10" s="10"/>
      <c r="U10" s="10"/>
      <c r="V10" s="4"/>
      <c r="W10" s="4"/>
      <c r="X10" s="4"/>
      <c r="Y10" s="4"/>
      <c r="Z10" s="4"/>
      <c r="AA10" s="4"/>
      <c r="AB10" s="4"/>
      <c r="AC10" s="4"/>
    </row>
    <row r="11" spans="1:35" ht="25.5" hidden="1">
      <c r="A11" s="7"/>
      <c r="B11" s="7"/>
      <c r="C11" s="7"/>
      <c r="D11" s="7"/>
      <c r="E11" s="7"/>
      <c r="F11" s="8" t="s">
        <v>124</v>
      </c>
      <c r="G11" s="9" t="s">
        <v>48</v>
      </c>
      <c r="H11" s="7"/>
      <c r="I11" s="7"/>
      <c r="J11" s="7"/>
      <c r="K11" s="7"/>
      <c r="L11" s="10"/>
      <c r="M11" s="10"/>
      <c r="N11" s="10"/>
      <c r="O11" s="10"/>
      <c r="P11" s="10"/>
      <c r="Q11" s="10"/>
      <c r="R11" s="10"/>
      <c r="S11" s="10"/>
      <c r="T11" s="10"/>
      <c r="U11" s="10"/>
      <c r="V11" s="4"/>
      <c r="W11" s="4"/>
      <c r="X11" s="4"/>
      <c r="Y11" s="4"/>
      <c r="Z11" s="4"/>
      <c r="AA11" s="4"/>
      <c r="AB11" s="4"/>
      <c r="AC11" s="4"/>
    </row>
    <row r="12" spans="1:35" hidden="1">
      <c r="A12" s="7"/>
      <c r="B12" s="7"/>
      <c r="C12" s="7"/>
      <c r="D12" s="7"/>
      <c r="E12" s="7"/>
      <c r="F12" s="8" t="s">
        <v>49</v>
      </c>
      <c r="G12" s="9" t="s">
        <v>48</v>
      </c>
      <c r="H12" s="7"/>
      <c r="I12" s="7"/>
      <c r="J12" s="7"/>
      <c r="K12" s="7"/>
      <c r="L12" s="10"/>
      <c r="M12" s="10"/>
      <c r="N12" s="10"/>
      <c r="O12" s="10"/>
      <c r="P12" s="10"/>
      <c r="Q12" s="10"/>
      <c r="R12" s="10"/>
      <c r="S12" s="10"/>
      <c r="T12" s="10"/>
      <c r="U12" s="10"/>
      <c r="V12" s="4"/>
      <c r="W12" s="4"/>
      <c r="X12" s="4"/>
      <c r="Y12" s="4"/>
      <c r="Z12" s="4"/>
      <c r="AA12" s="4"/>
      <c r="AB12" s="4"/>
      <c r="AC12" s="4"/>
    </row>
    <row r="13" spans="1:35" hidden="1">
      <c r="A13" s="7"/>
      <c r="B13" s="7"/>
      <c r="C13" s="7"/>
      <c r="D13" s="7"/>
      <c r="E13" s="7"/>
      <c r="F13" s="11" t="s">
        <v>50</v>
      </c>
      <c r="G13" s="12" t="s">
        <v>101</v>
      </c>
      <c r="H13" s="7"/>
      <c r="I13" s="7"/>
      <c r="J13" s="7"/>
      <c r="K13" s="7"/>
      <c r="L13" s="10"/>
      <c r="M13" s="10"/>
      <c r="N13" s="10"/>
      <c r="O13" s="10"/>
      <c r="P13" s="10"/>
      <c r="Q13" s="10"/>
      <c r="R13" s="10"/>
      <c r="S13" s="10"/>
      <c r="T13" s="10"/>
      <c r="U13" s="10"/>
      <c r="V13" s="4"/>
      <c r="W13" s="4"/>
      <c r="X13" s="4"/>
      <c r="Y13" s="4"/>
      <c r="Z13" s="4"/>
      <c r="AA13" s="4"/>
      <c r="AB13" s="4"/>
      <c r="AC13" s="4"/>
    </row>
    <row r="14" spans="1:35" hidden="1">
      <c r="A14" s="7"/>
      <c r="B14" s="7"/>
      <c r="C14" s="7"/>
      <c r="D14" s="7"/>
      <c r="E14" s="7"/>
      <c r="F14" s="11" t="s">
        <v>51</v>
      </c>
      <c r="G14" s="9" t="s">
        <v>52</v>
      </c>
      <c r="H14" s="7"/>
      <c r="I14" s="7"/>
      <c r="J14" s="7"/>
      <c r="K14" s="7"/>
      <c r="L14" s="10"/>
      <c r="M14" s="10"/>
      <c r="N14" s="10"/>
      <c r="O14" s="10"/>
      <c r="P14" s="10"/>
      <c r="Q14" s="10"/>
      <c r="R14" s="10"/>
      <c r="S14" s="10"/>
      <c r="T14" s="10"/>
      <c r="U14" s="10"/>
      <c r="V14" s="4"/>
      <c r="W14" s="4"/>
      <c r="X14" s="4"/>
      <c r="Y14" s="4"/>
      <c r="Z14" s="4"/>
      <c r="AA14" s="4"/>
      <c r="AB14" s="4"/>
      <c r="AC14" s="4"/>
    </row>
    <row r="15" spans="1:35" hidden="1">
      <c r="A15" s="7"/>
      <c r="B15" s="7"/>
      <c r="C15" s="7"/>
      <c r="D15" s="7"/>
      <c r="E15" s="7"/>
      <c r="F15" s="11" t="s">
        <v>53</v>
      </c>
      <c r="G15" s="12" t="s">
        <v>54</v>
      </c>
      <c r="H15" s="7"/>
      <c r="I15" s="7"/>
      <c r="J15" s="7"/>
      <c r="K15" s="7"/>
      <c r="L15" s="10"/>
      <c r="M15" s="10"/>
      <c r="N15" s="10"/>
      <c r="O15" s="10"/>
      <c r="P15" s="10"/>
      <c r="Q15" s="10"/>
      <c r="R15" s="10"/>
      <c r="S15" s="10"/>
      <c r="T15" s="10"/>
      <c r="U15" s="10"/>
      <c r="V15" s="4"/>
      <c r="W15" s="4"/>
      <c r="X15" s="4"/>
      <c r="Y15" s="4"/>
      <c r="Z15" s="4"/>
      <c r="AA15" s="4"/>
      <c r="AB15" s="4"/>
      <c r="AC15" s="4"/>
    </row>
    <row r="16" spans="1:35" hidden="1">
      <c r="A16" s="7"/>
      <c r="B16" s="7"/>
      <c r="C16" s="7"/>
      <c r="D16" s="7"/>
      <c r="E16" s="7"/>
      <c r="F16" s="11" t="s">
        <v>55</v>
      </c>
      <c r="G16" s="9" t="s">
        <v>102</v>
      </c>
      <c r="H16" s="7"/>
      <c r="I16" s="7"/>
      <c r="J16" s="7"/>
      <c r="K16" s="7"/>
      <c r="L16" s="10"/>
      <c r="M16" s="10"/>
      <c r="N16" s="10"/>
      <c r="O16" s="10"/>
      <c r="P16" s="10"/>
      <c r="Q16" s="10"/>
      <c r="R16" s="10"/>
      <c r="S16" s="10"/>
      <c r="T16" s="10"/>
      <c r="U16" s="10"/>
      <c r="V16" s="4"/>
      <c r="W16" s="4"/>
      <c r="X16" s="4"/>
      <c r="Y16" s="4"/>
      <c r="Z16" s="4"/>
      <c r="AA16" s="4"/>
      <c r="AB16" s="4"/>
      <c r="AC16" s="4"/>
    </row>
    <row r="17" spans="1:29" hidden="1">
      <c r="A17" s="7"/>
      <c r="B17" s="7"/>
      <c r="C17" s="7"/>
      <c r="D17" s="7"/>
      <c r="E17" s="7"/>
      <c r="F17" s="11" t="s">
        <v>56</v>
      </c>
      <c r="G17" s="9" t="s">
        <v>103</v>
      </c>
      <c r="H17" s="7"/>
      <c r="I17" s="7"/>
      <c r="J17" s="7"/>
      <c r="K17" s="7"/>
      <c r="L17" s="10"/>
      <c r="M17" s="10"/>
      <c r="N17" s="10"/>
      <c r="O17" s="10"/>
      <c r="P17" s="10"/>
      <c r="Q17" s="10"/>
      <c r="R17" s="10"/>
      <c r="S17" s="10"/>
      <c r="T17" s="10"/>
      <c r="U17" s="10"/>
      <c r="V17" s="4"/>
      <c r="W17" s="4"/>
      <c r="X17" s="4"/>
      <c r="Y17" s="4"/>
      <c r="Z17" s="4"/>
      <c r="AA17" s="4"/>
      <c r="AB17" s="4"/>
      <c r="AC17" s="4"/>
    </row>
    <row r="18" spans="1:29" hidden="1">
      <c r="A18" s="7"/>
      <c r="B18" s="7"/>
      <c r="C18" s="7"/>
      <c r="D18" s="7"/>
      <c r="E18" s="7"/>
      <c r="F18" s="11" t="s">
        <v>57</v>
      </c>
      <c r="G18" s="9" t="s">
        <v>58</v>
      </c>
      <c r="H18" s="7"/>
      <c r="I18" s="7"/>
      <c r="J18" s="7"/>
      <c r="K18" s="7"/>
      <c r="L18" s="10"/>
      <c r="M18" s="10"/>
      <c r="N18" s="10"/>
      <c r="O18" s="10"/>
      <c r="P18" s="10"/>
      <c r="Q18" s="10"/>
      <c r="R18" s="10"/>
      <c r="S18" s="10"/>
      <c r="T18" s="10"/>
      <c r="U18" s="10"/>
      <c r="V18" s="4"/>
      <c r="W18" s="4"/>
      <c r="X18" s="4"/>
      <c r="Y18" s="4"/>
      <c r="Z18" s="4"/>
      <c r="AA18" s="4"/>
      <c r="AB18" s="4"/>
      <c r="AC18" s="4"/>
    </row>
    <row r="19" spans="1:29" hidden="1">
      <c r="A19" s="7"/>
      <c r="B19" s="7"/>
      <c r="C19" s="7"/>
      <c r="D19" s="7"/>
      <c r="E19" s="7"/>
      <c r="F19" s="11" t="s">
        <v>59</v>
      </c>
      <c r="G19" s="9" t="s">
        <v>60</v>
      </c>
      <c r="H19" s="7"/>
      <c r="I19" s="7"/>
      <c r="J19" s="7"/>
      <c r="K19" s="7"/>
      <c r="L19" s="10"/>
      <c r="M19" s="10"/>
      <c r="N19" s="10"/>
      <c r="O19" s="10"/>
      <c r="P19" s="10"/>
      <c r="Q19" s="10"/>
      <c r="R19" s="10"/>
      <c r="S19" s="10"/>
      <c r="T19" s="10"/>
      <c r="U19" s="10"/>
      <c r="V19" s="4"/>
      <c r="W19" s="4"/>
      <c r="X19" s="4"/>
      <c r="Y19" s="4"/>
      <c r="Z19" s="4"/>
      <c r="AA19" s="4"/>
      <c r="AB19" s="4"/>
      <c r="AC19" s="4"/>
    </row>
    <row r="20" spans="1:29" ht="25.5" hidden="1">
      <c r="A20" s="7"/>
      <c r="B20" s="7"/>
      <c r="C20" s="7"/>
      <c r="D20" s="7"/>
      <c r="E20" s="7"/>
      <c r="F20" s="11" t="s">
        <v>61</v>
      </c>
      <c r="G20" s="9" t="s">
        <v>62</v>
      </c>
      <c r="H20" s="7"/>
      <c r="I20" s="7"/>
      <c r="J20" s="7"/>
      <c r="K20" s="7"/>
      <c r="L20" s="10"/>
      <c r="M20" s="10"/>
      <c r="N20" s="10"/>
      <c r="O20" s="10"/>
      <c r="P20" s="10"/>
      <c r="Q20" s="10"/>
      <c r="R20" s="10"/>
      <c r="S20" s="10"/>
      <c r="T20" s="10"/>
      <c r="U20" s="10"/>
      <c r="V20" s="4"/>
      <c r="W20" s="4"/>
      <c r="X20" s="4"/>
      <c r="Y20" s="4"/>
      <c r="Z20" s="4"/>
      <c r="AA20" s="4"/>
      <c r="AB20" s="4"/>
      <c r="AC20" s="4"/>
    </row>
    <row r="21" spans="1:29" hidden="1">
      <c r="A21" s="7"/>
      <c r="B21" s="7"/>
      <c r="C21" s="7"/>
      <c r="D21" s="7"/>
      <c r="E21" s="7"/>
      <c r="F21" s="11" t="s">
        <v>63</v>
      </c>
      <c r="G21" s="9" t="s">
        <v>62</v>
      </c>
      <c r="H21" s="7"/>
      <c r="I21" s="7"/>
      <c r="J21" s="7"/>
      <c r="K21" s="7"/>
      <c r="L21" s="10"/>
      <c r="M21" s="10"/>
      <c r="N21" s="10"/>
      <c r="O21" s="10"/>
      <c r="P21" s="10"/>
      <c r="Q21" s="10"/>
      <c r="R21" s="10"/>
      <c r="S21" s="10"/>
      <c r="T21" s="10"/>
      <c r="U21" s="10"/>
      <c r="V21" s="4"/>
      <c r="W21" s="4"/>
      <c r="X21" s="4"/>
      <c r="Y21" s="4"/>
      <c r="Z21" s="4"/>
      <c r="AA21" s="4"/>
      <c r="AB21" s="4"/>
      <c r="AC21" s="4"/>
    </row>
    <row r="22" spans="1:29" hidden="1">
      <c r="A22" s="7"/>
      <c r="B22" s="7"/>
      <c r="C22" s="7"/>
      <c r="D22" s="7"/>
      <c r="E22" s="7"/>
      <c r="F22" s="11" t="s">
        <v>64</v>
      </c>
      <c r="G22" s="9" t="s">
        <v>65</v>
      </c>
      <c r="H22" s="7"/>
      <c r="I22" s="7"/>
      <c r="J22" s="7"/>
      <c r="K22" s="7"/>
      <c r="L22" s="10"/>
      <c r="M22" s="10"/>
      <c r="N22" s="10"/>
      <c r="O22" s="10"/>
      <c r="P22" s="10"/>
      <c r="Q22" s="10"/>
      <c r="R22" s="10"/>
      <c r="S22" s="10"/>
      <c r="T22" s="10"/>
      <c r="U22" s="10"/>
      <c r="V22" s="4"/>
      <c r="W22" s="4"/>
      <c r="X22" s="4"/>
      <c r="Y22" s="4"/>
      <c r="Z22" s="4"/>
      <c r="AA22" s="4"/>
      <c r="AB22" s="4"/>
      <c r="AC22" s="4"/>
    </row>
    <row r="23" spans="1:29" hidden="1">
      <c r="A23" s="7"/>
      <c r="B23" s="7"/>
      <c r="C23" s="7"/>
      <c r="D23" s="7"/>
      <c r="E23" s="7"/>
      <c r="F23" s="11" t="s">
        <v>66</v>
      </c>
      <c r="G23" s="9" t="s">
        <v>65</v>
      </c>
      <c r="H23" s="7"/>
      <c r="I23" s="7"/>
      <c r="J23" s="7"/>
      <c r="K23" s="7"/>
      <c r="L23" s="10"/>
      <c r="M23" s="10"/>
      <c r="N23" s="10"/>
      <c r="O23" s="10"/>
      <c r="P23" s="10"/>
      <c r="Q23" s="10"/>
      <c r="R23" s="10"/>
      <c r="S23" s="10"/>
      <c r="T23" s="10"/>
      <c r="U23" s="10"/>
      <c r="V23" s="4"/>
      <c r="W23" s="4"/>
      <c r="X23" s="4"/>
      <c r="Y23" s="4"/>
      <c r="Z23" s="4"/>
      <c r="AA23" s="4"/>
      <c r="AB23" s="4"/>
      <c r="AC23" s="4"/>
    </row>
    <row r="24" spans="1:29" ht="25.5" hidden="1">
      <c r="A24" s="7"/>
      <c r="B24" s="7"/>
      <c r="C24" s="7"/>
      <c r="D24" s="7"/>
      <c r="E24" s="7"/>
      <c r="F24" s="11" t="s">
        <v>67</v>
      </c>
      <c r="G24" s="9" t="s">
        <v>65</v>
      </c>
      <c r="H24" s="7"/>
      <c r="I24" s="7"/>
      <c r="J24" s="7"/>
      <c r="K24" s="7"/>
      <c r="L24" s="10"/>
      <c r="M24" s="10"/>
      <c r="N24" s="10"/>
      <c r="O24" s="10"/>
      <c r="P24" s="10"/>
      <c r="Q24" s="10"/>
      <c r="R24" s="10"/>
      <c r="S24" s="10"/>
      <c r="T24" s="10"/>
      <c r="U24" s="10"/>
      <c r="V24" s="4"/>
      <c r="W24" s="4"/>
      <c r="X24" s="4"/>
      <c r="Y24" s="4"/>
      <c r="Z24" s="4"/>
      <c r="AA24" s="4"/>
      <c r="AB24" s="4"/>
      <c r="AC24" s="4"/>
    </row>
    <row r="25" spans="1:29" ht="25.5" hidden="1">
      <c r="A25" s="7"/>
      <c r="B25" s="7"/>
      <c r="C25" s="7"/>
      <c r="D25" s="7"/>
      <c r="E25" s="7"/>
      <c r="F25" s="11" t="s">
        <v>67</v>
      </c>
      <c r="G25" s="9" t="s">
        <v>65</v>
      </c>
      <c r="H25" s="7"/>
      <c r="I25" s="7"/>
      <c r="J25" s="7"/>
      <c r="K25" s="7"/>
      <c r="L25" s="10"/>
      <c r="M25" s="10"/>
      <c r="N25" s="10"/>
      <c r="O25" s="10"/>
      <c r="P25" s="10"/>
      <c r="Q25" s="10"/>
      <c r="R25" s="10"/>
      <c r="S25" s="10"/>
      <c r="T25" s="10"/>
      <c r="U25" s="10"/>
      <c r="V25" s="4"/>
      <c r="W25" s="4"/>
      <c r="X25" s="4"/>
      <c r="Y25" s="4"/>
      <c r="Z25" s="4"/>
      <c r="AA25" s="4"/>
      <c r="AB25" s="4"/>
      <c r="AC25" s="4"/>
    </row>
    <row r="26" spans="1:29" hidden="1">
      <c r="A26" s="7"/>
      <c r="B26" s="7"/>
      <c r="C26" s="7"/>
      <c r="D26" s="7"/>
      <c r="E26" s="7"/>
      <c r="F26" s="11" t="s">
        <v>68</v>
      </c>
      <c r="G26" s="9" t="s">
        <v>62</v>
      </c>
      <c r="H26" s="7"/>
      <c r="I26" s="7"/>
      <c r="J26" s="7"/>
      <c r="K26" s="7"/>
      <c r="L26" s="10"/>
      <c r="M26" s="10"/>
      <c r="N26" s="10"/>
      <c r="O26" s="10"/>
      <c r="P26" s="10"/>
      <c r="Q26" s="10"/>
      <c r="R26" s="10"/>
      <c r="S26" s="10"/>
      <c r="T26" s="10"/>
      <c r="U26" s="10"/>
      <c r="V26" s="4"/>
      <c r="W26" s="4"/>
      <c r="X26" s="4"/>
      <c r="Y26" s="4"/>
      <c r="Z26" s="4"/>
      <c r="AA26" s="4"/>
      <c r="AB26" s="4"/>
      <c r="AC26" s="4"/>
    </row>
    <row r="27" spans="1:29" hidden="1">
      <c r="A27" s="7"/>
      <c r="B27" s="7"/>
      <c r="C27" s="7"/>
      <c r="D27" s="7"/>
      <c r="E27" s="7"/>
      <c r="F27" s="11" t="s">
        <v>69</v>
      </c>
      <c r="G27" s="14" t="s">
        <v>125</v>
      </c>
      <c r="H27" s="7"/>
      <c r="I27" s="7"/>
      <c r="J27" s="7"/>
      <c r="K27" s="7"/>
      <c r="L27" s="10"/>
      <c r="M27" s="10"/>
      <c r="N27" s="10"/>
      <c r="O27" s="10"/>
      <c r="P27" s="10"/>
      <c r="Q27" s="10"/>
      <c r="R27" s="10"/>
      <c r="S27" s="10"/>
      <c r="T27" s="10"/>
      <c r="U27" s="10"/>
      <c r="V27" s="4"/>
      <c r="W27" s="4"/>
      <c r="X27" s="4"/>
      <c r="Y27" s="4"/>
      <c r="Z27" s="4"/>
      <c r="AA27" s="4"/>
      <c r="AB27" s="4"/>
      <c r="AC27" s="4"/>
    </row>
    <row r="28" spans="1:29" ht="25.5" hidden="1">
      <c r="A28" s="7"/>
      <c r="B28" s="7"/>
      <c r="C28" s="7"/>
      <c r="D28" s="7"/>
      <c r="E28" s="7"/>
      <c r="F28" s="11" t="s">
        <v>70</v>
      </c>
      <c r="G28" s="14" t="s">
        <v>125</v>
      </c>
      <c r="H28" s="7"/>
      <c r="I28" s="7"/>
      <c r="J28" s="7"/>
      <c r="K28" s="7"/>
      <c r="L28" s="10"/>
      <c r="M28" s="10"/>
      <c r="N28" s="10"/>
      <c r="O28" s="10"/>
      <c r="P28" s="10"/>
      <c r="Q28" s="10"/>
      <c r="R28" s="10"/>
      <c r="S28" s="10"/>
      <c r="T28" s="10"/>
      <c r="U28" s="10"/>
      <c r="V28" s="4"/>
      <c r="W28" s="4"/>
      <c r="X28" s="4"/>
      <c r="Y28" s="4"/>
      <c r="Z28" s="4"/>
      <c r="AA28" s="4"/>
      <c r="AB28" s="4"/>
      <c r="AC28" s="4"/>
    </row>
    <row r="29" spans="1:29" ht="25.5" hidden="1">
      <c r="A29" s="7"/>
      <c r="B29" s="7"/>
      <c r="C29" s="7"/>
      <c r="D29" s="7"/>
      <c r="E29" s="7"/>
      <c r="F29" s="11" t="s">
        <v>71</v>
      </c>
      <c r="G29" s="14" t="s">
        <v>125</v>
      </c>
      <c r="H29" s="7"/>
      <c r="I29" s="7"/>
      <c r="J29" s="7"/>
      <c r="K29" s="7"/>
      <c r="L29" s="10"/>
      <c r="M29" s="10"/>
      <c r="N29" s="10"/>
      <c r="O29" s="10"/>
      <c r="P29" s="10"/>
      <c r="Q29" s="10"/>
      <c r="R29" s="10"/>
      <c r="S29" s="10"/>
      <c r="T29" s="10"/>
      <c r="U29" s="10"/>
      <c r="V29" s="4"/>
      <c r="W29" s="4"/>
      <c r="X29" s="4"/>
      <c r="Y29" s="4"/>
      <c r="Z29" s="4"/>
      <c r="AA29" s="4"/>
      <c r="AB29" s="4"/>
      <c r="AC29" s="4"/>
    </row>
    <row r="30" spans="1:29" hidden="1">
      <c r="A30" s="7"/>
      <c r="B30" s="7"/>
      <c r="C30" s="7"/>
      <c r="D30" s="7"/>
      <c r="E30" s="7"/>
      <c r="F30" s="11" t="s">
        <v>72</v>
      </c>
      <c r="G30" s="14" t="s">
        <v>125</v>
      </c>
      <c r="H30" s="7"/>
      <c r="I30" s="7"/>
      <c r="J30" s="7"/>
      <c r="K30" s="7"/>
      <c r="L30" s="10"/>
      <c r="M30" s="10"/>
      <c r="N30" s="10"/>
      <c r="O30" s="10"/>
      <c r="P30" s="10"/>
      <c r="Q30" s="10"/>
      <c r="R30" s="10"/>
      <c r="S30" s="10"/>
      <c r="T30" s="10"/>
      <c r="U30" s="10"/>
      <c r="V30" s="4"/>
      <c r="W30" s="4"/>
      <c r="X30" s="4"/>
      <c r="Y30" s="4"/>
      <c r="Z30" s="4"/>
      <c r="AA30" s="4"/>
      <c r="AB30" s="4"/>
      <c r="AC30" s="4"/>
    </row>
    <row r="31" spans="1:29" hidden="1">
      <c r="A31" s="7"/>
      <c r="B31" s="7"/>
      <c r="C31" s="7"/>
      <c r="D31" s="7"/>
      <c r="E31" s="7"/>
      <c r="F31" s="11" t="s">
        <v>73</v>
      </c>
      <c r="G31" s="14" t="s">
        <v>125</v>
      </c>
      <c r="H31" s="7"/>
      <c r="I31" s="7"/>
      <c r="J31" s="7"/>
      <c r="K31" s="7"/>
      <c r="L31" s="10"/>
      <c r="M31" s="10"/>
      <c r="N31" s="10"/>
      <c r="O31" s="10"/>
      <c r="P31" s="10"/>
      <c r="Q31" s="10"/>
      <c r="R31" s="10"/>
      <c r="S31" s="10"/>
      <c r="T31" s="10"/>
      <c r="U31" s="10"/>
      <c r="V31" s="4"/>
      <c r="W31" s="4"/>
      <c r="X31" s="4"/>
      <c r="Y31" s="4"/>
      <c r="Z31" s="4"/>
      <c r="AA31" s="4"/>
      <c r="AB31" s="4"/>
      <c r="AC31" s="4"/>
    </row>
    <row r="32" spans="1:29" hidden="1">
      <c r="A32" s="7"/>
      <c r="B32" s="7"/>
      <c r="C32" s="7"/>
      <c r="D32" s="7"/>
      <c r="E32" s="7"/>
      <c r="F32" s="11" t="s">
        <v>74</v>
      </c>
      <c r="G32" s="14" t="s">
        <v>125</v>
      </c>
      <c r="H32" s="7"/>
      <c r="I32" s="7"/>
      <c r="J32" s="7"/>
      <c r="K32" s="7"/>
      <c r="L32" s="10"/>
      <c r="M32" s="10"/>
      <c r="N32" s="10"/>
      <c r="O32" s="10"/>
      <c r="P32" s="10"/>
      <c r="Q32" s="10"/>
      <c r="R32" s="10"/>
      <c r="S32" s="10"/>
      <c r="T32" s="10"/>
      <c r="U32" s="10"/>
      <c r="V32" s="4"/>
      <c r="W32" s="4"/>
      <c r="X32" s="4"/>
      <c r="Y32" s="4"/>
      <c r="Z32" s="4"/>
      <c r="AA32" s="4"/>
      <c r="AB32" s="4"/>
      <c r="AC32" s="4"/>
    </row>
    <row r="33" spans="1:29" hidden="1">
      <c r="A33" s="7"/>
      <c r="B33" s="7"/>
      <c r="C33" s="7"/>
      <c r="D33" s="7"/>
      <c r="E33" s="7"/>
      <c r="F33" s="11" t="s">
        <v>75</v>
      </c>
      <c r="G33" s="9" t="s">
        <v>76</v>
      </c>
      <c r="H33" s="7"/>
      <c r="I33" s="7"/>
      <c r="J33" s="7"/>
      <c r="K33" s="7"/>
      <c r="L33" s="10"/>
      <c r="M33" s="10"/>
      <c r="N33" s="10"/>
      <c r="O33" s="10"/>
      <c r="P33" s="10"/>
      <c r="Q33" s="10"/>
      <c r="R33" s="10"/>
      <c r="S33" s="10"/>
      <c r="T33" s="10"/>
      <c r="U33" s="10"/>
      <c r="V33" s="4"/>
      <c r="W33" s="4"/>
      <c r="X33" s="4"/>
      <c r="Y33" s="4"/>
      <c r="Z33" s="4"/>
      <c r="AA33" s="4"/>
      <c r="AB33" s="4"/>
      <c r="AC33" s="4"/>
    </row>
    <row r="34" spans="1:29" hidden="1">
      <c r="A34" s="7"/>
      <c r="B34" s="7"/>
      <c r="C34" s="7"/>
      <c r="D34" s="7"/>
      <c r="E34" s="7"/>
      <c r="F34" s="11" t="s">
        <v>77</v>
      </c>
      <c r="G34" s="9" t="s">
        <v>76</v>
      </c>
      <c r="H34" s="7"/>
      <c r="I34" s="7"/>
      <c r="J34" s="7"/>
      <c r="K34" s="7"/>
      <c r="L34" s="10"/>
      <c r="M34" s="10"/>
      <c r="N34" s="10"/>
      <c r="O34" s="10"/>
      <c r="P34" s="10"/>
      <c r="Q34" s="10"/>
      <c r="R34" s="10"/>
      <c r="S34" s="10"/>
      <c r="T34" s="10"/>
      <c r="U34" s="10"/>
      <c r="V34" s="4"/>
      <c r="W34" s="4"/>
      <c r="X34" s="4"/>
      <c r="Y34" s="4"/>
      <c r="Z34" s="4"/>
      <c r="AA34" s="4"/>
      <c r="AB34" s="4"/>
      <c r="AC34" s="4"/>
    </row>
    <row r="35" spans="1:29" hidden="1">
      <c r="A35" s="7"/>
      <c r="B35" s="7"/>
      <c r="C35" s="7"/>
      <c r="D35" s="7"/>
      <c r="E35" s="7"/>
      <c r="F35" s="8" t="s">
        <v>78</v>
      </c>
      <c r="G35" s="9" t="s">
        <v>76</v>
      </c>
      <c r="H35" s="7"/>
      <c r="I35" s="7"/>
      <c r="J35" s="7"/>
      <c r="K35" s="7"/>
      <c r="L35" s="10"/>
      <c r="M35" s="10"/>
      <c r="N35" s="10"/>
      <c r="O35" s="10"/>
      <c r="P35" s="10"/>
      <c r="Q35" s="10"/>
      <c r="R35" s="10"/>
      <c r="S35" s="10"/>
      <c r="T35" s="10"/>
      <c r="U35" s="10"/>
      <c r="V35" s="4"/>
      <c r="W35" s="4"/>
      <c r="X35" s="4"/>
      <c r="Y35" s="4"/>
      <c r="Z35" s="4"/>
      <c r="AA35" s="4"/>
      <c r="AB35" s="4"/>
      <c r="AC35" s="4"/>
    </row>
    <row r="36" spans="1:29" hidden="1">
      <c r="A36" s="7"/>
      <c r="B36" s="7"/>
      <c r="C36" s="7"/>
      <c r="D36" s="7"/>
      <c r="E36" s="7"/>
      <c r="F36" s="11" t="s">
        <v>79</v>
      </c>
      <c r="G36" s="9" t="s">
        <v>76</v>
      </c>
      <c r="H36" s="7"/>
      <c r="I36" s="7"/>
      <c r="J36" s="7"/>
      <c r="K36" s="7"/>
      <c r="L36" s="10"/>
      <c r="M36" s="10"/>
      <c r="N36" s="10"/>
      <c r="O36" s="10"/>
      <c r="P36" s="10"/>
      <c r="Q36" s="10"/>
      <c r="R36" s="10"/>
      <c r="S36" s="10"/>
      <c r="T36" s="10"/>
      <c r="U36" s="10"/>
      <c r="V36" s="4"/>
      <c r="W36" s="4"/>
      <c r="X36" s="4"/>
      <c r="Y36" s="4"/>
      <c r="Z36" s="4"/>
      <c r="AA36" s="4"/>
      <c r="AB36" s="4"/>
      <c r="AC36" s="4"/>
    </row>
    <row r="37" spans="1:29" hidden="1">
      <c r="A37" s="7"/>
      <c r="B37" s="7"/>
      <c r="C37" s="7"/>
      <c r="D37" s="7"/>
      <c r="E37" s="7"/>
      <c r="F37" s="11" t="s">
        <v>80</v>
      </c>
      <c r="G37" s="9" t="s">
        <v>48</v>
      </c>
      <c r="H37" s="7"/>
      <c r="I37" s="7"/>
      <c r="J37" s="7"/>
      <c r="K37" s="7"/>
      <c r="L37" s="10"/>
      <c r="M37" s="10"/>
      <c r="N37" s="10"/>
      <c r="O37" s="10"/>
      <c r="P37" s="10"/>
      <c r="Q37" s="10"/>
      <c r="R37" s="10"/>
      <c r="S37" s="10"/>
      <c r="T37" s="10"/>
      <c r="U37" s="10"/>
      <c r="V37" s="4"/>
      <c r="W37" s="4"/>
      <c r="X37" s="4"/>
      <c r="Y37" s="4"/>
      <c r="Z37" s="4"/>
      <c r="AA37" s="4"/>
      <c r="AB37" s="4"/>
      <c r="AC37" s="4"/>
    </row>
    <row r="38" spans="1:29" hidden="1">
      <c r="A38" s="7"/>
      <c r="B38" s="7"/>
      <c r="C38" s="7"/>
      <c r="D38" s="7"/>
      <c r="E38" s="7"/>
      <c r="F38" s="11" t="s">
        <v>81</v>
      </c>
      <c r="G38" s="9" t="s">
        <v>82</v>
      </c>
      <c r="H38" s="7"/>
      <c r="I38" s="7"/>
      <c r="J38" s="7"/>
      <c r="K38" s="7"/>
      <c r="L38" s="10"/>
      <c r="M38" s="10"/>
      <c r="N38" s="10"/>
      <c r="O38" s="10"/>
      <c r="P38" s="10"/>
      <c r="Q38" s="10"/>
      <c r="R38" s="10"/>
      <c r="S38" s="10"/>
      <c r="T38" s="10"/>
      <c r="U38" s="10"/>
      <c r="V38" s="4"/>
      <c r="W38" s="4"/>
      <c r="X38" s="4"/>
      <c r="Y38" s="4"/>
      <c r="Z38" s="4"/>
      <c r="AA38" s="4"/>
      <c r="AB38" s="4"/>
      <c r="AC38" s="4"/>
    </row>
    <row r="39" spans="1:29" hidden="1">
      <c r="A39" s="7"/>
      <c r="B39" s="7"/>
      <c r="C39" s="7"/>
      <c r="D39" s="7"/>
      <c r="E39" s="7"/>
      <c r="F39" s="11" t="s">
        <v>83</v>
      </c>
      <c r="G39" s="9" t="s">
        <v>48</v>
      </c>
      <c r="H39" s="7"/>
      <c r="I39" s="7"/>
      <c r="J39" s="7"/>
      <c r="K39" s="7"/>
      <c r="L39" s="10"/>
      <c r="M39" s="10"/>
      <c r="N39" s="10"/>
      <c r="O39" s="10"/>
      <c r="P39" s="10"/>
      <c r="Q39" s="10"/>
      <c r="R39" s="10"/>
      <c r="S39" s="10"/>
      <c r="T39" s="10"/>
      <c r="U39" s="10"/>
      <c r="V39" s="4"/>
      <c r="W39" s="4"/>
      <c r="X39" s="4"/>
      <c r="Y39" s="4"/>
      <c r="Z39" s="4"/>
      <c r="AA39" s="4"/>
      <c r="AB39" s="4"/>
      <c r="AC39" s="4"/>
    </row>
    <row r="40" spans="1:29" hidden="1">
      <c r="A40" s="7"/>
      <c r="B40" s="7"/>
      <c r="C40" s="7"/>
      <c r="D40" s="7"/>
      <c r="E40" s="7"/>
      <c r="F40" s="11" t="s">
        <v>84</v>
      </c>
      <c r="G40" s="13" t="s">
        <v>95</v>
      </c>
      <c r="H40" s="7"/>
      <c r="I40" s="7"/>
      <c r="J40" s="7"/>
      <c r="K40" s="7"/>
      <c r="L40" s="10"/>
      <c r="M40" s="10"/>
      <c r="N40" s="10"/>
      <c r="O40" s="10"/>
      <c r="P40" s="10"/>
      <c r="Q40" s="10"/>
      <c r="R40" s="10"/>
      <c r="S40" s="10"/>
      <c r="T40" s="10"/>
      <c r="U40" s="10"/>
      <c r="V40" s="4"/>
      <c r="W40" s="4"/>
      <c r="X40" s="4"/>
      <c r="Y40" s="4"/>
      <c r="Z40" s="4"/>
      <c r="AA40" s="4"/>
      <c r="AB40" s="4"/>
      <c r="AC40" s="4"/>
    </row>
    <row r="41" spans="1:29" hidden="1">
      <c r="A41" s="7"/>
      <c r="B41" s="7"/>
      <c r="C41" s="7"/>
      <c r="D41" s="7"/>
      <c r="E41" s="7"/>
      <c r="F41" s="11" t="s">
        <v>85</v>
      </c>
      <c r="G41" s="9" t="s">
        <v>48</v>
      </c>
      <c r="H41" s="7"/>
      <c r="I41" s="7"/>
      <c r="J41" s="7"/>
      <c r="K41" s="7"/>
      <c r="L41" s="10"/>
      <c r="M41" s="10"/>
      <c r="N41" s="10"/>
      <c r="O41" s="10"/>
      <c r="P41" s="10"/>
      <c r="Q41" s="10"/>
      <c r="R41" s="10"/>
      <c r="S41" s="10"/>
      <c r="T41" s="10"/>
      <c r="U41" s="10"/>
      <c r="V41" s="4"/>
      <c r="W41" s="4"/>
      <c r="X41" s="4"/>
      <c r="Y41" s="4"/>
      <c r="Z41" s="4"/>
      <c r="AA41" s="4"/>
      <c r="AB41" s="4"/>
      <c r="AC41" s="4"/>
    </row>
    <row r="42" spans="1:29" hidden="1">
      <c r="A42" s="7"/>
      <c r="B42" s="7"/>
      <c r="C42" s="7"/>
      <c r="D42" s="7"/>
      <c r="E42" s="7"/>
      <c r="F42" s="11" t="s">
        <v>86</v>
      </c>
      <c r="G42" s="14" t="s">
        <v>94</v>
      </c>
      <c r="H42" s="7"/>
      <c r="I42" s="7"/>
      <c r="J42" s="7"/>
      <c r="K42" s="7"/>
      <c r="L42" s="10"/>
      <c r="M42" s="10"/>
      <c r="N42" s="10"/>
      <c r="O42" s="10"/>
      <c r="P42" s="10"/>
      <c r="Q42" s="10"/>
      <c r="R42" s="10"/>
      <c r="S42" s="10"/>
      <c r="T42" s="10"/>
      <c r="U42" s="10"/>
      <c r="V42" s="4"/>
      <c r="W42" s="4"/>
      <c r="X42" s="4"/>
      <c r="Y42" s="4"/>
      <c r="Z42" s="4"/>
      <c r="AA42" s="4"/>
      <c r="AB42" s="4"/>
      <c r="AC42" s="4"/>
    </row>
    <row r="43" spans="1:29" hidden="1">
      <c r="A43" s="7"/>
      <c r="B43" s="7"/>
      <c r="C43" s="7"/>
      <c r="D43" s="7"/>
      <c r="E43" s="7"/>
      <c r="F43" s="11" t="s">
        <v>87</v>
      </c>
      <c r="G43" s="9" t="s">
        <v>88</v>
      </c>
      <c r="H43" s="7"/>
      <c r="I43" s="7"/>
      <c r="J43" s="7"/>
      <c r="K43" s="7"/>
      <c r="L43" s="10"/>
      <c r="M43" s="10"/>
      <c r="N43" s="10"/>
      <c r="O43" s="10"/>
      <c r="P43" s="10"/>
      <c r="Q43" s="10"/>
      <c r="R43" s="10"/>
      <c r="S43" s="10"/>
      <c r="T43" s="10"/>
      <c r="U43" s="10"/>
      <c r="V43" s="4"/>
      <c r="W43" s="4"/>
      <c r="X43" s="4"/>
      <c r="Y43" s="4"/>
      <c r="Z43" s="4"/>
      <c r="AA43" s="4"/>
      <c r="AB43" s="4"/>
      <c r="AC43" s="4"/>
    </row>
    <row r="44" spans="1:29" ht="16.5" hidden="1">
      <c r="A44" s="7"/>
      <c r="B44" s="7"/>
      <c r="C44" s="7"/>
      <c r="D44" s="7"/>
      <c r="E44" s="7"/>
      <c r="F44" s="11" t="s">
        <v>89</v>
      </c>
      <c r="G44" s="15"/>
      <c r="H44" s="7"/>
      <c r="I44" s="7"/>
      <c r="J44" s="7"/>
      <c r="K44" s="7"/>
      <c r="L44" s="10"/>
      <c r="M44" s="10"/>
      <c r="N44" s="10"/>
      <c r="O44" s="10"/>
      <c r="P44" s="10"/>
      <c r="Q44" s="10"/>
      <c r="R44" s="10"/>
      <c r="S44" s="10"/>
      <c r="T44" s="10"/>
      <c r="U44" s="10"/>
      <c r="V44" s="4"/>
      <c r="W44" s="4"/>
      <c r="X44" s="4"/>
      <c r="Y44" s="4"/>
      <c r="Z44" s="4"/>
      <c r="AA44" s="4"/>
      <c r="AB44" s="4"/>
      <c r="AC44" s="4"/>
    </row>
    <row r="45" spans="1:29" hidden="1">
      <c r="A45" s="7"/>
      <c r="B45" s="7"/>
      <c r="C45" s="7"/>
      <c r="D45" s="7"/>
      <c r="E45" s="7"/>
      <c r="F45" s="11" t="s">
        <v>90</v>
      </c>
      <c r="G45" s="14" t="s">
        <v>96</v>
      </c>
      <c r="H45" s="7"/>
      <c r="I45" s="7"/>
      <c r="J45" s="7"/>
      <c r="K45" s="7"/>
      <c r="L45" s="10"/>
      <c r="M45" s="10"/>
      <c r="N45" s="10"/>
      <c r="O45" s="10"/>
      <c r="P45" s="10"/>
      <c r="Q45" s="10"/>
      <c r="R45" s="10"/>
      <c r="S45" s="10"/>
      <c r="T45" s="10"/>
      <c r="U45" s="10"/>
      <c r="V45" s="4"/>
      <c r="W45" s="4"/>
      <c r="X45" s="4"/>
      <c r="Y45" s="4"/>
      <c r="Z45" s="4"/>
      <c r="AA45" s="4"/>
      <c r="AB45" s="4"/>
      <c r="AC45" s="4"/>
    </row>
    <row r="46" spans="1:29" hidden="1">
      <c r="A46" s="7"/>
      <c r="B46" s="7"/>
      <c r="C46" s="7"/>
      <c r="D46" s="7"/>
      <c r="E46" s="7"/>
      <c r="F46" s="11" t="s">
        <v>128</v>
      </c>
      <c r="G46" s="14" t="s">
        <v>97</v>
      </c>
      <c r="H46" s="7"/>
      <c r="I46" s="7"/>
      <c r="J46" s="7"/>
      <c r="K46" s="7"/>
      <c r="L46" s="10"/>
      <c r="M46" s="10"/>
      <c r="N46" s="10"/>
      <c r="O46" s="10"/>
      <c r="P46" s="10"/>
      <c r="Q46" s="10"/>
      <c r="R46" s="10"/>
      <c r="S46" s="10"/>
      <c r="T46" s="10"/>
      <c r="U46" s="10"/>
      <c r="V46" s="4"/>
      <c r="W46" s="4"/>
      <c r="X46" s="4"/>
      <c r="Y46" s="23" t="s">
        <v>31</v>
      </c>
      <c r="Z46" s="4"/>
      <c r="AA46" s="4"/>
      <c r="AB46" s="4"/>
      <c r="AC46" s="4"/>
    </row>
    <row r="47" spans="1:29" hidden="1">
      <c r="A47" s="7"/>
      <c r="B47" s="7"/>
      <c r="C47" s="7"/>
      <c r="D47" s="7"/>
      <c r="E47" s="7"/>
      <c r="F47" s="11" t="s">
        <v>92</v>
      </c>
      <c r="G47" s="14" t="s">
        <v>98</v>
      </c>
      <c r="H47" s="7"/>
      <c r="I47" s="7"/>
      <c r="J47" s="7"/>
      <c r="K47" s="7"/>
      <c r="L47" s="10"/>
      <c r="M47" s="10"/>
      <c r="N47" s="10"/>
      <c r="O47" s="10"/>
      <c r="P47" s="10"/>
      <c r="Q47" s="10"/>
      <c r="R47" s="10"/>
      <c r="S47" s="10"/>
      <c r="T47" s="10"/>
      <c r="U47" s="10"/>
      <c r="V47" s="4"/>
      <c r="W47" s="4"/>
      <c r="X47" s="4"/>
      <c r="Y47" s="23" t="s">
        <v>32</v>
      </c>
      <c r="Z47" s="4"/>
      <c r="AA47" s="4"/>
      <c r="AB47" s="4"/>
      <c r="AC47" s="4"/>
    </row>
    <row r="48" spans="1:29">
      <c r="A48" s="4"/>
      <c r="B48" s="4"/>
      <c r="C48" s="4"/>
      <c r="D48" s="4"/>
      <c r="E48" s="4"/>
      <c r="F48" s="4"/>
      <c r="G48" s="4"/>
      <c r="H48" s="4"/>
      <c r="I48" s="4"/>
      <c r="J48" s="4"/>
      <c r="K48" s="4"/>
      <c r="L48" s="5"/>
      <c r="M48" s="5"/>
      <c r="N48" s="5"/>
      <c r="O48" s="5"/>
      <c r="P48" s="5"/>
      <c r="Q48" s="5"/>
      <c r="R48" s="5"/>
      <c r="S48" s="5"/>
      <c r="T48" s="5"/>
      <c r="U48" s="5"/>
      <c r="V48" s="4"/>
      <c r="W48" s="4"/>
      <c r="X48" s="4"/>
      <c r="Y48" s="23"/>
      <c r="Z48" s="4"/>
      <c r="AA48" s="4"/>
      <c r="AB48" s="4"/>
      <c r="AC48" s="4"/>
    </row>
    <row r="49" spans="1:35" ht="15">
      <c r="A49" s="162" t="s">
        <v>39</v>
      </c>
      <c r="B49" s="163"/>
      <c r="C49" s="163"/>
      <c r="D49" s="163"/>
      <c r="E49" s="163"/>
      <c r="F49" s="164"/>
      <c r="G49" s="165" t="s">
        <v>492</v>
      </c>
      <c r="H49" s="166"/>
      <c r="I49" s="6"/>
      <c r="J49" s="167" t="s">
        <v>40</v>
      </c>
      <c r="K49" s="167"/>
      <c r="L49" s="168"/>
      <c r="M49" s="168"/>
      <c r="N49" s="168"/>
      <c r="O49" s="168"/>
      <c r="P49" s="168"/>
      <c r="Q49" s="168"/>
      <c r="R49" s="168"/>
      <c r="S49" s="168"/>
      <c r="T49" s="168"/>
      <c r="U49" s="5"/>
      <c r="V49" s="4"/>
      <c r="W49" s="4"/>
      <c r="X49" s="4"/>
      <c r="Y49" s="4"/>
      <c r="Z49" s="4"/>
      <c r="AA49" s="4"/>
      <c r="AB49" s="4"/>
      <c r="AC49" s="4"/>
    </row>
    <row r="50" spans="1:35">
      <c r="A50" s="4"/>
      <c r="B50" s="4"/>
      <c r="C50" s="4"/>
      <c r="D50" s="4"/>
      <c r="E50" s="4"/>
      <c r="F50" s="4"/>
      <c r="G50" s="4"/>
      <c r="H50" s="4"/>
      <c r="I50" s="4"/>
      <c r="J50" s="4"/>
      <c r="K50" s="4"/>
      <c r="L50" s="5"/>
      <c r="M50" s="5"/>
      <c r="N50" s="5"/>
      <c r="O50" s="5"/>
      <c r="P50" s="5"/>
      <c r="Q50" s="5"/>
      <c r="R50" s="5"/>
      <c r="S50" s="5"/>
      <c r="T50" s="5"/>
      <c r="U50" s="5"/>
      <c r="V50" s="4"/>
      <c r="W50" s="4"/>
      <c r="X50" s="4"/>
      <c r="Y50" s="4"/>
      <c r="Z50" s="4"/>
      <c r="AA50" s="4"/>
      <c r="AB50" s="4"/>
      <c r="AC50" s="4"/>
    </row>
    <row r="51" spans="1:35">
      <c r="A51" s="169" t="s">
        <v>1</v>
      </c>
      <c r="B51" s="169" t="s">
        <v>2</v>
      </c>
      <c r="C51" s="169" t="s">
        <v>3</v>
      </c>
      <c r="D51" s="169" t="s">
        <v>27</v>
      </c>
      <c r="E51" s="170" t="s">
        <v>4</v>
      </c>
      <c r="F51" s="171" t="s">
        <v>0</v>
      </c>
      <c r="G51" s="171"/>
      <c r="H51" s="171" t="s">
        <v>7</v>
      </c>
      <c r="I51" s="171"/>
      <c r="J51" s="171"/>
      <c r="K51" s="171"/>
      <c r="L51" s="172" t="s">
        <v>25</v>
      </c>
      <c r="M51" s="172"/>
      <c r="N51" s="172"/>
      <c r="O51" s="172"/>
      <c r="P51" s="172"/>
      <c r="Q51" s="172"/>
      <c r="R51" s="172"/>
      <c r="S51" s="169" t="s">
        <v>15</v>
      </c>
      <c r="T51" s="169" t="s">
        <v>26</v>
      </c>
      <c r="U51" s="171" t="s">
        <v>24</v>
      </c>
      <c r="V51" s="171"/>
      <c r="W51" s="171"/>
      <c r="X51" s="171" t="s">
        <v>23</v>
      </c>
      <c r="Y51" s="171"/>
      <c r="Z51" s="171"/>
      <c r="AA51" s="171"/>
      <c r="AB51" s="171"/>
      <c r="AC51" s="171"/>
      <c r="AD51" s="171" t="s">
        <v>171</v>
      </c>
      <c r="AE51" s="171"/>
      <c r="AF51" s="171"/>
      <c r="AG51" s="171"/>
      <c r="AH51" s="171"/>
      <c r="AI51" s="171"/>
    </row>
    <row r="52" spans="1:35" ht="139.5">
      <c r="A52" s="169"/>
      <c r="B52" s="169"/>
      <c r="C52" s="169"/>
      <c r="D52" s="169"/>
      <c r="E52" s="170"/>
      <c r="F52" s="135" t="s">
        <v>5</v>
      </c>
      <c r="G52" s="135" t="s">
        <v>6</v>
      </c>
      <c r="H52" s="171"/>
      <c r="I52" s="136" t="s">
        <v>104</v>
      </c>
      <c r="J52" s="136" t="s">
        <v>105</v>
      </c>
      <c r="K52" s="136" t="s">
        <v>106</v>
      </c>
      <c r="L52" s="136" t="s">
        <v>8</v>
      </c>
      <c r="M52" s="136" t="s">
        <v>9</v>
      </c>
      <c r="N52" s="136" t="s">
        <v>10</v>
      </c>
      <c r="O52" s="136" t="s">
        <v>11</v>
      </c>
      <c r="P52" s="136" t="s">
        <v>12</v>
      </c>
      <c r="Q52" s="136" t="s">
        <v>13</v>
      </c>
      <c r="R52" s="136" t="s">
        <v>14</v>
      </c>
      <c r="S52" s="169"/>
      <c r="T52" s="169"/>
      <c r="U52" s="136" t="s">
        <v>16</v>
      </c>
      <c r="V52" s="136" t="s">
        <v>17</v>
      </c>
      <c r="W52" s="135" t="s">
        <v>30</v>
      </c>
      <c r="X52" s="136" t="s">
        <v>18</v>
      </c>
      <c r="Y52" s="136" t="s">
        <v>19</v>
      </c>
      <c r="Z52" s="136" t="s">
        <v>20</v>
      </c>
      <c r="AA52" s="136" t="s">
        <v>21</v>
      </c>
      <c r="AB52" s="136" t="s">
        <v>22</v>
      </c>
      <c r="AC52" s="10" t="s">
        <v>40</v>
      </c>
      <c r="AD52" s="136" t="s">
        <v>172</v>
      </c>
      <c r="AE52" s="136" t="s">
        <v>40</v>
      </c>
      <c r="AF52" s="136" t="s">
        <v>173</v>
      </c>
      <c r="AG52" s="190" t="s">
        <v>174</v>
      </c>
      <c r="AH52" s="190"/>
      <c r="AI52" s="190"/>
    </row>
    <row r="53" spans="1:35" ht="99.75">
      <c r="A53" s="178" t="s">
        <v>594</v>
      </c>
      <c r="B53" s="178" t="s">
        <v>599</v>
      </c>
      <c r="C53" s="178" t="s">
        <v>468</v>
      </c>
      <c r="D53" s="181" t="s">
        <v>523</v>
      </c>
      <c r="E53" s="16" t="s">
        <v>31</v>
      </c>
      <c r="F53" s="16" t="s">
        <v>209</v>
      </c>
      <c r="G53" s="16" t="s">
        <v>61</v>
      </c>
      <c r="H53" s="17" t="s">
        <v>107</v>
      </c>
      <c r="I53" s="16" t="s">
        <v>127</v>
      </c>
      <c r="J53" s="17" t="s">
        <v>127</v>
      </c>
      <c r="K53" s="16" t="s">
        <v>193</v>
      </c>
      <c r="L53" s="16">
        <v>2</v>
      </c>
      <c r="M53" s="16">
        <v>4</v>
      </c>
      <c r="N53" s="16">
        <f t="shared" ref="N53:N68" si="0">IF(M53="","",IF(L53="",1*M53,L53*M53))</f>
        <v>8</v>
      </c>
      <c r="O53" s="16" t="str">
        <f>IF(N53="","",IF(N53&gt;=24,"MUY ALTO",IF(N53&gt;=10,"ALTO",IF(N53&gt;=6,"MEDIO","BAJO"))))</f>
        <v>MEDIO</v>
      </c>
      <c r="P53" s="22">
        <v>10</v>
      </c>
      <c r="Q53" s="16">
        <f t="shared" ref="Q53:Q68" si="1">IF(P53="","",N53*P53)</f>
        <v>80</v>
      </c>
      <c r="R53" s="19" t="str">
        <f t="shared" ref="R53:R68" si="2">IF(Q53="","",IF(Q53&gt;=600,"I",IF(Q53&gt;=150,"II",IF(Q53&gt;=40,"III","IV"))))</f>
        <v>III</v>
      </c>
      <c r="S53" s="19" t="str">
        <f t="shared" ref="S53:S68" si="3">IF(R53="","",IF(R53="I","No Aceptable",IF(R53="II","No Aceptable ó Aceptable con controles específicos",IF(R53="III","Mejorable",IF(R53="IV","Aceptable")))))</f>
        <v>Mejorable</v>
      </c>
      <c r="T53" s="22">
        <v>8</v>
      </c>
      <c r="U53" s="22">
        <v>8</v>
      </c>
      <c r="V53" s="22" t="s">
        <v>131</v>
      </c>
      <c r="W53" s="18" t="s">
        <v>100</v>
      </c>
      <c r="X53" s="22" t="s">
        <v>126</v>
      </c>
      <c r="Y53" s="22" t="s">
        <v>126</v>
      </c>
      <c r="Z53" s="22" t="s">
        <v>126</v>
      </c>
      <c r="AA53" s="22" t="s">
        <v>132</v>
      </c>
      <c r="AB53" s="22" t="s">
        <v>108</v>
      </c>
      <c r="AC53" s="16" t="s">
        <v>133</v>
      </c>
      <c r="AD53" s="24"/>
      <c r="AE53" s="24"/>
      <c r="AF53" s="24"/>
      <c r="AG53" s="138"/>
      <c r="AH53" s="139"/>
      <c r="AI53" s="140"/>
    </row>
    <row r="54" spans="1:35" ht="199.5">
      <c r="A54" s="179"/>
      <c r="B54" s="179"/>
      <c r="C54" s="179"/>
      <c r="D54" s="182"/>
      <c r="E54" s="16" t="s">
        <v>31</v>
      </c>
      <c r="F54" s="16" t="s">
        <v>210</v>
      </c>
      <c r="G54" s="16" t="s">
        <v>64</v>
      </c>
      <c r="H54" s="17" t="s">
        <v>140</v>
      </c>
      <c r="I54" s="16" t="s">
        <v>127</v>
      </c>
      <c r="J54" s="17" t="s">
        <v>127</v>
      </c>
      <c r="K54" s="16" t="s">
        <v>211</v>
      </c>
      <c r="L54" s="16">
        <v>2</v>
      </c>
      <c r="M54" s="16">
        <v>4</v>
      </c>
      <c r="N54" s="16">
        <f t="shared" si="0"/>
        <v>8</v>
      </c>
      <c r="O54" s="16" t="str">
        <f>IF(N54="","",IF(N54&gt;=24,"MUY ALTO",IF(N54&gt;=10,"ALTO",IF(N54&gt;=6,"MEDIO","BAJO"))))</f>
        <v>MEDIO</v>
      </c>
      <c r="P54" s="22">
        <v>10</v>
      </c>
      <c r="Q54" s="16">
        <f t="shared" si="1"/>
        <v>80</v>
      </c>
      <c r="R54" s="19" t="str">
        <f t="shared" si="2"/>
        <v>III</v>
      </c>
      <c r="S54" s="19" t="str">
        <f t="shared" si="3"/>
        <v>Mejorable</v>
      </c>
      <c r="T54" s="22">
        <v>8</v>
      </c>
      <c r="U54" s="134">
        <v>8</v>
      </c>
      <c r="V54" s="22" t="s">
        <v>212</v>
      </c>
      <c r="W54" s="18" t="s">
        <v>213</v>
      </c>
      <c r="X54" s="22" t="s">
        <v>126</v>
      </c>
      <c r="Y54" s="22" t="s">
        <v>126</v>
      </c>
      <c r="Z54" s="22" t="s">
        <v>126</v>
      </c>
      <c r="AA54" s="22" t="s">
        <v>474</v>
      </c>
      <c r="AB54" s="22" t="s">
        <v>214</v>
      </c>
      <c r="AC54" s="16" t="s">
        <v>561</v>
      </c>
      <c r="AD54" s="24"/>
      <c r="AE54" s="24"/>
      <c r="AF54" s="24"/>
      <c r="AG54" s="25"/>
      <c r="AH54" s="26"/>
      <c r="AI54" s="27"/>
    </row>
    <row r="55" spans="1:35" ht="66.75" customHeight="1">
      <c r="A55" s="179"/>
      <c r="B55" s="179"/>
      <c r="C55" s="179"/>
      <c r="D55" s="182"/>
      <c r="E55" s="16" t="s">
        <v>31</v>
      </c>
      <c r="F55" s="16" t="s">
        <v>489</v>
      </c>
      <c r="G55" s="16" t="s">
        <v>55</v>
      </c>
      <c r="H55" s="17" t="s">
        <v>527</v>
      </c>
      <c r="I55" s="16" t="s">
        <v>127</v>
      </c>
      <c r="J55" s="16" t="s">
        <v>127</v>
      </c>
      <c r="K55" s="16" t="s">
        <v>490</v>
      </c>
      <c r="L55" s="16">
        <v>2</v>
      </c>
      <c r="M55" s="16">
        <v>2</v>
      </c>
      <c r="N55" s="16">
        <f>IF(M55="","",IF(L55="",1*M55,L55*M55))</f>
        <v>4</v>
      </c>
      <c r="O55" s="16" t="str">
        <f>IF(N55="","",IF(N55&gt;=24,"MUY ALTO",IF(N55&gt;=10,"ALTO",IF(N55&gt;=6,"MEDIO","BAJO"))))</f>
        <v>BAJO</v>
      </c>
      <c r="P55" s="101">
        <v>25</v>
      </c>
      <c r="Q55" s="16">
        <f>IF(P55="","",N55*P55)</f>
        <v>100</v>
      </c>
      <c r="R55" s="19" t="str">
        <f>IF(Q55="","",IF(Q55&gt;=600,"I",IF(Q55&gt;=150,"II",IF(Q55&gt;=40,"III","IV"))))</f>
        <v>III</v>
      </c>
      <c r="S55" s="19" t="str">
        <f>IF(R55="","",IF(R55="I","No Aceptable",IF(R55="II","No Aceptable ó Aceptable con controles específicos",IF(R55="III","Mejorable",IF(R55="IV","Aceptable")))))</f>
        <v>Mejorable</v>
      </c>
      <c r="T55" s="101">
        <v>8</v>
      </c>
      <c r="U55" s="134">
        <v>8</v>
      </c>
      <c r="V55" s="101" t="s">
        <v>491</v>
      </c>
      <c r="W55" s="18" t="s">
        <v>191</v>
      </c>
      <c r="X55" s="101" t="s">
        <v>126</v>
      </c>
      <c r="Y55" s="101" t="s">
        <v>126</v>
      </c>
      <c r="Z55" s="101" t="s">
        <v>126</v>
      </c>
      <c r="AA55" s="101" t="s">
        <v>528</v>
      </c>
      <c r="AB55" s="101" t="s">
        <v>126</v>
      </c>
      <c r="AC55" s="16" t="s">
        <v>133</v>
      </c>
      <c r="AD55" s="24"/>
      <c r="AE55" s="24"/>
      <c r="AF55" s="24"/>
      <c r="AG55" s="102"/>
      <c r="AH55" s="103"/>
      <c r="AI55" s="104"/>
    </row>
    <row r="56" spans="1:35" ht="66.75" customHeight="1">
      <c r="A56" s="179"/>
      <c r="B56" s="179"/>
      <c r="C56" s="179"/>
      <c r="D56" s="182"/>
      <c r="E56" s="16" t="s">
        <v>31</v>
      </c>
      <c r="F56" s="16" t="s">
        <v>495</v>
      </c>
      <c r="G56" s="16" t="s">
        <v>53</v>
      </c>
      <c r="H56" s="17" t="s">
        <v>496</v>
      </c>
      <c r="I56" s="16" t="s">
        <v>127</v>
      </c>
      <c r="J56" s="16" t="s">
        <v>127</v>
      </c>
      <c r="K56" s="16" t="s">
        <v>112</v>
      </c>
      <c r="L56" s="16">
        <v>2</v>
      </c>
      <c r="M56" s="16">
        <v>2</v>
      </c>
      <c r="N56" s="16">
        <f>IF(M56="","",IF(L56="",1*M56,L56*M56))</f>
        <v>4</v>
      </c>
      <c r="O56" s="16" t="str">
        <f>IF(N56="","",IF(N56&gt;=24,"MUY ALTO",IF(N56&gt;=10,"ALTO",IF(N56&gt;=6,"MEDIO","BAJO"))))</f>
        <v>BAJO</v>
      </c>
      <c r="P56" s="101">
        <v>25</v>
      </c>
      <c r="Q56" s="16">
        <f>IF(P56="","",N56*P56)</f>
        <v>100</v>
      </c>
      <c r="R56" s="19" t="str">
        <f>IF(Q56="","",IF(Q56&gt;=600,"I",IF(Q56&gt;=150,"II",IF(Q56&gt;=40,"III","IV"))))</f>
        <v>III</v>
      </c>
      <c r="S56" s="19" t="str">
        <f>IF(R56="","",IF(R56="I","No Aceptable",IF(R56="II","No Aceptable ó Aceptable con controles específicos",IF(R56="III","Mejorable",IF(R56="IV","Aceptable")))))</f>
        <v>Mejorable</v>
      </c>
      <c r="T56" s="101">
        <v>8</v>
      </c>
      <c r="U56" s="134">
        <v>8</v>
      </c>
      <c r="V56" s="101" t="s">
        <v>497</v>
      </c>
      <c r="W56" s="18" t="s">
        <v>191</v>
      </c>
      <c r="X56" s="101" t="s">
        <v>126</v>
      </c>
      <c r="Y56" s="101" t="s">
        <v>126</v>
      </c>
      <c r="Z56" s="101" t="s">
        <v>126</v>
      </c>
      <c r="AA56" s="101" t="s">
        <v>498</v>
      </c>
      <c r="AB56" s="101" t="s">
        <v>126</v>
      </c>
      <c r="AC56" s="16" t="s">
        <v>133</v>
      </c>
      <c r="AD56" s="24"/>
      <c r="AE56" s="24"/>
      <c r="AF56" s="24"/>
      <c r="AG56" s="102"/>
      <c r="AH56" s="103"/>
      <c r="AI56" s="104"/>
    </row>
    <row r="57" spans="1:35" ht="99.75">
      <c r="A57" s="179"/>
      <c r="B57" s="179"/>
      <c r="C57" s="179"/>
      <c r="D57" s="182"/>
      <c r="E57" s="16" t="s">
        <v>31</v>
      </c>
      <c r="F57" s="16" t="s">
        <v>493</v>
      </c>
      <c r="G57" s="16" t="s">
        <v>81</v>
      </c>
      <c r="H57" s="17" t="s">
        <v>140</v>
      </c>
      <c r="I57" s="16" t="s">
        <v>127</v>
      </c>
      <c r="J57" s="16" t="s">
        <v>141</v>
      </c>
      <c r="K57" s="16" t="s">
        <v>121</v>
      </c>
      <c r="L57" s="16">
        <v>2</v>
      </c>
      <c r="M57" s="16">
        <v>2</v>
      </c>
      <c r="N57" s="16">
        <f t="shared" si="0"/>
        <v>4</v>
      </c>
      <c r="O57" s="16" t="str">
        <f>IF(N57="","",IF(N57&gt;=24,"MUY ALTO",IF(N57&gt;=10,"ALTO",IF(N57&gt;=6,"MEDIO","BAJO"))))</f>
        <v>BAJO</v>
      </c>
      <c r="P57" s="22">
        <v>25</v>
      </c>
      <c r="Q57" s="16">
        <f t="shared" si="1"/>
        <v>100</v>
      </c>
      <c r="R57" s="19" t="str">
        <f t="shared" si="2"/>
        <v>III</v>
      </c>
      <c r="S57" s="19" t="str">
        <f t="shared" si="3"/>
        <v>Mejorable</v>
      </c>
      <c r="T57" s="22">
        <v>8</v>
      </c>
      <c r="U57" s="134">
        <v>8</v>
      </c>
      <c r="V57" s="22" t="s">
        <v>109</v>
      </c>
      <c r="W57" s="18" t="s">
        <v>184</v>
      </c>
      <c r="X57" s="22" t="s">
        <v>126</v>
      </c>
      <c r="Y57" s="22" t="s">
        <v>126</v>
      </c>
      <c r="Z57" s="22" t="s">
        <v>126</v>
      </c>
      <c r="AA57" s="22" t="s">
        <v>142</v>
      </c>
      <c r="AB57" s="22" t="s">
        <v>562</v>
      </c>
      <c r="AC57" s="16" t="s">
        <v>133</v>
      </c>
      <c r="AD57" s="24"/>
      <c r="AE57" s="24"/>
      <c r="AF57" s="24"/>
      <c r="AG57" s="138"/>
      <c r="AH57" s="139"/>
      <c r="AI57" s="140"/>
    </row>
    <row r="58" spans="1:35" ht="99.75">
      <c r="A58" s="179"/>
      <c r="B58" s="179"/>
      <c r="C58" s="179"/>
      <c r="D58" s="182"/>
      <c r="E58" s="16" t="s">
        <v>31</v>
      </c>
      <c r="F58" s="16" t="s">
        <v>563</v>
      </c>
      <c r="G58" s="16" t="s">
        <v>83</v>
      </c>
      <c r="H58" s="16" t="s">
        <v>145</v>
      </c>
      <c r="I58" s="16" t="s">
        <v>127</v>
      </c>
      <c r="J58" s="16" t="s">
        <v>146</v>
      </c>
      <c r="K58" s="17" t="s">
        <v>112</v>
      </c>
      <c r="L58" s="16">
        <v>2</v>
      </c>
      <c r="M58" s="16">
        <v>3</v>
      </c>
      <c r="N58" s="16">
        <f t="shared" si="0"/>
        <v>6</v>
      </c>
      <c r="O58" s="16" t="str">
        <f t="shared" ref="O58" si="4">IF(N58="","",IF(N58&gt;=24,"MUY ALTO",IF(N58&gt;=10,"ALTO",IF(N58&gt;=6,"MEDIO","BAJO"))))</f>
        <v>MEDIO</v>
      </c>
      <c r="P58" s="16">
        <v>10</v>
      </c>
      <c r="Q58" s="16">
        <f t="shared" si="1"/>
        <v>60</v>
      </c>
      <c r="R58" s="19" t="str">
        <f t="shared" si="2"/>
        <v>III</v>
      </c>
      <c r="S58" s="19" t="str">
        <f t="shared" si="3"/>
        <v>Mejorable</v>
      </c>
      <c r="T58" s="22">
        <v>8</v>
      </c>
      <c r="U58" s="134">
        <v>8</v>
      </c>
      <c r="V58" s="22" t="s">
        <v>147</v>
      </c>
      <c r="W58" s="18" t="s">
        <v>48</v>
      </c>
      <c r="X58" s="22" t="s">
        <v>126</v>
      </c>
      <c r="Y58" s="22" t="s">
        <v>126</v>
      </c>
      <c r="Z58" s="22" t="s">
        <v>126</v>
      </c>
      <c r="AA58" s="16" t="s">
        <v>132</v>
      </c>
      <c r="AB58" s="22" t="s">
        <v>126</v>
      </c>
      <c r="AC58" s="16" t="s">
        <v>133</v>
      </c>
      <c r="AD58" s="24"/>
      <c r="AE58" s="24"/>
      <c r="AF58" s="24"/>
      <c r="AG58" s="138"/>
      <c r="AH58" s="139"/>
      <c r="AI58" s="140"/>
    </row>
    <row r="59" spans="1:35" ht="99.75">
      <c r="A59" s="179"/>
      <c r="B59" s="179"/>
      <c r="C59" s="179"/>
      <c r="D59" s="182"/>
      <c r="E59" s="16" t="s">
        <v>31</v>
      </c>
      <c r="F59" s="16" t="s">
        <v>111</v>
      </c>
      <c r="G59" s="16" t="s">
        <v>83</v>
      </c>
      <c r="H59" s="16" t="s">
        <v>110</v>
      </c>
      <c r="I59" s="16" t="s">
        <v>127</v>
      </c>
      <c r="J59" s="16" t="s">
        <v>127</v>
      </c>
      <c r="K59" s="17" t="s">
        <v>112</v>
      </c>
      <c r="L59" s="16">
        <v>2</v>
      </c>
      <c r="M59" s="16">
        <v>2</v>
      </c>
      <c r="N59" s="16">
        <f t="shared" si="0"/>
        <v>4</v>
      </c>
      <c r="O59" s="16" t="str">
        <f>IF(N59="","",IF(N59&gt;=24,"MUY ALTO",IF(N59&gt;=10,"ALTO",IF(N59&gt;=6,"MEDIO","BAJO"))))</f>
        <v>BAJO</v>
      </c>
      <c r="P59" s="16">
        <v>10</v>
      </c>
      <c r="Q59" s="16">
        <f t="shared" si="1"/>
        <v>40</v>
      </c>
      <c r="R59" s="19" t="str">
        <f t="shared" si="2"/>
        <v>III</v>
      </c>
      <c r="S59" s="19" t="str">
        <f t="shared" si="3"/>
        <v>Mejorable</v>
      </c>
      <c r="T59" s="22">
        <v>8</v>
      </c>
      <c r="U59" s="134">
        <v>8</v>
      </c>
      <c r="V59" s="22" t="s">
        <v>120</v>
      </c>
      <c r="W59" s="18" t="s">
        <v>48</v>
      </c>
      <c r="X59" s="22" t="s">
        <v>126</v>
      </c>
      <c r="Y59" s="22" t="s">
        <v>126</v>
      </c>
      <c r="Z59" s="22" t="s">
        <v>126</v>
      </c>
      <c r="AA59" s="16" t="s">
        <v>113</v>
      </c>
      <c r="AB59" s="22" t="s">
        <v>126</v>
      </c>
      <c r="AC59" s="16" t="s">
        <v>133</v>
      </c>
      <c r="AD59" s="24"/>
      <c r="AE59" s="24"/>
      <c r="AF59" s="24"/>
      <c r="AG59" s="138"/>
      <c r="AH59" s="139"/>
      <c r="AI59" s="140"/>
    </row>
    <row r="60" spans="1:35" ht="85.5">
      <c r="A60" s="179"/>
      <c r="B60" s="179"/>
      <c r="C60" s="179"/>
      <c r="D60" s="182"/>
      <c r="E60" s="16" t="s">
        <v>31</v>
      </c>
      <c r="F60" s="16" t="s">
        <v>564</v>
      </c>
      <c r="G60" s="16" t="s">
        <v>77</v>
      </c>
      <c r="H60" s="17" t="s">
        <v>151</v>
      </c>
      <c r="I60" s="16" t="s">
        <v>127</v>
      </c>
      <c r="J60" s="17" t="s">
        <v>127</v>
      </c>
      <c r="K60" s="16" t="s">
        <v>112</v>
      </c>
      <c r="L60" s="16">
        <v>2</v>
      </c>
      <c r="M60" s="16">
        <v>2</v>
      </c>
      <c r="N60" s="16">
        <f t="shared" si="0"/>
        <v>4</v>
      </c>
      <c r="O60" s="16" t="str">
        <f>IF(N60="","",IF(N60&gt;=24,"MUY ALTO",IF(N60&gt;=10,"ALTO",IF(N60&gt;=6,"MEDIO","BAJO"))))</f>
        <v>BAJO</v>
      </c>
      <c r="P60" s="22">
        <v>25</v>
      </c>
      <c r="Q60" s="16">
        <f t="shared" si="1"/>
        <v>100</v>
      </c>
      <c r="R60" s="19" t="str">
        <f t="shared" si="2"/>
        <v>III</v>
      </c>
      <c r="S60" s="19" t="str">
        <f t="shared" si="3"/>
        <v>Mejorable</v>
      </c>
      <c r="T60" s="22">
        <v>8</v>
      </c>
      <c r="U60" s="134">
        <v>8</v>
      </c>
      <c r="V60" s="22" t="s">
        <v>222</v>
      </c>
      <c r="W60" s="22" t="s">
        <v>154</v>
      </c>
      <c r="X60" s="22" t="s">
        <v>126</v>
      </c>
      <c r="Y60" s="22" t="s">
        <v>126</v>
      </c>
      <c r="Z60" s="22" t="s">
        <v>126</v>
      </c>
      <c r="AA60" s="22" t="s">
        <v>202</v>
      </c>
      <c r="AB60" s="22" t="s">
        <v>126</v>
      </c>
      <c r="AC60" s="16" t="s">
        <v>150</v>
      </c>
      <c r="AD60" s="24"/>
      <c r="AE60" s="24"/>
      <c r="AF60" s="24"/>
      <c r="AG60" s="138"/>
      <c r="AH60" s="139"/>
      <c r="AI60" s="140"/>
    </row>
    <row r="61" spans="1:35" ht="114">
      <c r="A61" s="179"/>
      <c r="B61" s="179"/>
      <c r="C61" s="179"/>
      <c r="D61" s="182"/>
      <c r="E61" s="16" t="s">
        <v>31</v>
      </c>
      <c r="F61" s="16" t="s">
        <v>216</v>
      </c>
      <c r="G61" s="16" t="s">
        <v>75</v>
      </c>
      <c r="H61" s="17" t="s">
        <v>151</v>
      </c>
      <c r="I61" s="16" t="s">
        <v>127</v>
      </c>
      <c r="J61" s="17" t="s">
        <v>127</v>
      </c>
      <c r="K61" s="16" t="s">
        <v>153</v>
      </c>
      <c r="L61" s="16">
        <v>2</v>
      </c>
      <c r="M61" s="16">
        <v>3</v>
      </c>
      <c r="N61" s="16">
        <f t="shared" si="0"/>
        <v>6</v>
      </c>
      <c r="O61" s="16" t="str">
        <f>IF(N61="","",IF(N61&gt;=24,"MUY ALTO",IF(N61&gt;=10,"ALTO",IF(N61&gt;=6,"MEDIO","BAJO"))))</f>
        <v>MEDIO</v>
      </c>
      <c r="P61" s="16">
        <v>25</v>
      </c>
      <c r="Q61" s="16">
        <f t="shared" si="1"/>
        <v>150</v>
      </c>
      <c r="R61" s="119" t="str">
        <f t="shared" si="2"/>
        <v>II</v>
      </c>
      <c r="S61" s="119" t="str">
        <f t="shared" si="3"/>
        <v>No Aceptable ó Aceptable con controles específicos</v>
      </c>
      <c r="T61" s="22">
        <v>8</v>
      </c>
      <c r="U61" s="134">
        <v>8</v>
      </c>
      <c r="V61" s="22" t="s">
        <v>535</v>
      </c>
      <c r="W61" s="22" t="s">
        <v>154</v>
      </c>
      <c r="X61" s="22" t="s">
        <v>126</v>
      </c>
      <c r="Y61" s="22" t="s">
        <v>126</v>
      </c>
      <c r="Z61" s="22" t="s">
        <v>126</v>
      </c>
      <c r="AA61" s="22" t="s">
        <v>202</v>
      </c>
      <c r="AB61" s="22" t="s">
        <v>126</v>
      </c>
      <c r="AC61" s="16" t="s">
        <v>157</v>
      </c>
      <c r="AD61" s="24"/>
      <c r="AE61" s="24"/>
      <c r="AF61" s="24"/>
      <c r="AG61" s="138"/>
      <c r="AH61" s="139"/>
      <c r="AI61" s="140"/>
    </row>
    <row r="62" spans="1:35" ht="156.75">
      <c r="A62" s="179"/>
      <c r="B62" s="179"/>
      <c r="C62" s="179"/>
      <c r="D62" s="182"/>
      <c r="E62" s="16" t="s">
        <v>31</v>
      </c>
      <c r="F62" s="16" t="s">
        <v>565</v>
      </c>
      <c r="G62" s="16" t="s">
        <v>78</v>
      </c>
      <c r="H62" s="17" t="s">
        <v>204</v>
      </c>
      <c r="I62" s="16" t="s">
        <v>127</v>
      </c>
      <c r="J62" s="17" t="s">
        <v>127</v>
      </c>
      <c r="K62" s="16" t="s">
        <v>117</v>
      </c>
      <c r="L62" s="16">
        <v>2</v>
      </c>
      <c r="M62" s="16">
        <v>3</v>
      </c>
      <c r="N62" s="16">
        <f t="shared" si="0"/>
        <v>6</v>
      </c>
      <c r="O62" s="16" t="str">
        <f>IF(N62="","",IF(N62&gt;=24,"MUY ALTO",IF(N62&gt;=10,"ALTO",IF(N62&gt;=6,"MEDIO","BAJO"))))</f>
        <v>MEDIO</v>
      </c>
      <c r="P62" s="22">
        <v>25</v>
      </c>
      <c r="Q62" s="16">
        <f t="shared" si="1"/>
        <v>150</v>
      </c>
      <c r="R62" s="119" t="str">
        <f t="shared" si="2"/>
        <v>II</v>
      </c>
      <c r="S62" s="119" t="str">
        <f t="shared" si="3"/>
        <v>No Aceptable ó Aceptable con controles específicos</v>
      </c>
      <c r="T62" s="22">
        <v>8</v>
      </c>
      <c r="U62" s="134">
        <v>8</v>
      </c>
      <c r="V62" s="22" t="s">
        <v>566</v>
      </c>
      <c r="W62" s="22" t="s">
        <v>154</v>
      </c>
      <c r="X62" s="22" t="s">
        <v>126</v>
      </c>
      <c r="Y62" s="22" t="s">
        <v>126</v>
      </c>
      <c r="Z62" s="22" t="s">
        <v>126</v>
      </c>
      <c r="AA62" s="22" t="s">
        <v>156</v>
      </c>
      <c r="AB62" s="22" t="s">
        <v>126</v>
      </c>
      <c r="AC62" s="16" t="s">
        <v>157</v>
      </c>
      <c r="AD62" s="24"/>
      <c r="AE62" s="24"/>
      <c r="AF62" s="24"/>
      <c r="AG62" s="138"/>
      <c r="AH62" s="139"/>
      <c r="AI62" s="140"/>
    </row>
    <row r="63" spans="1:35" ht="156.75">
      <c r="A63" s="179"/>
      <c r="B63" s="179"/>
      <c r="C63" s="179"/>
      <c r="D63" s="182"/>
      <c r="E63" s="16" t="s">
        <v>31</v>
      </c>
      <c r="F63" s="16" t="s">
        <v>215</v>
      </c>
      <c r="G63" s="16" t="s">
        <v>72</v>
      </c>
      <c r="H63" s="17" t="s">
        <v>167</v>
      </c>
      <c r="I63" s="16" t="s">
        <v>127</v>
      </c>
      <c r="J63" s="17" t="s">
        <v>127</v>
      </c>
      <c r="K63" s="16" t="s">
        <v>112</v>
      </c>
      <c r="L63" s="16">
        <v>6</v>
      </c>
      <c r="M63" s="16">
        <v>3</v>
      </c>
      <c r="N63" s="16">
        <f t="shared" si="0"/>
        <v>18</v>
      </c>
      <c r="O63" s="16" t="str">
        <f t="shared" ref="O63:O68" si="5">IF(N63="","",IF(N63&gt;=24,"MUY ALTO",IF(N63&gt;=10,"ALTO",IF(N63&gt;=6,"MEDIO","BAJO"))))</f>
        <v>ALTO</v>
      </c>
      <c r="P63" s="22">
        <v>25</v>
      </c>
      <c r="Q63" s="16">
        <f t="shared" si="1"/>
        <v>450</v>
      </c>
      <c r="R63" s="119" t="str">
        <f t="shared" si="2"/>
        <v>II</v>
      </c>
      <c r="S63" s="119" t="str">
        <f t="shared" si="3"/>
        <v>No Aceptable ó Aceptable con controles específicos</v>
      </c>
      <c r="T63" s="22">
        <v>8</v>
      </c>
      <c r="U63" s="134">
        <v>8</v>
      </c>
      <c r="V63" s="22" t="s">
        <v>168</v>
      </c>
      <c r="W63" s="22" t="s">
        <v>125</v>
      </c>
      <c r="X63" s="22" t="s">
        <v>126</v>
      </c>
      <c r="Y63" s="22" t="s">
        <v>126</v>
      </c>
      <c r="Z63" s="22" t="s">
        <v>126</v>
      </c>
      <c r="AA63" s="22" t="s">
        <v>169</v>
      </c>
      <c r="AB63" s="22" t="s">
        <v>126</v>
      </c>
      <c r="AC63" s="16" t="s">
        <v>157</v>
      </c>
      <c r="AD63" s="24"/>
      <c r="AE63" s="24"/>
      <c r="AF63" s="24"/>
      <c r="AG63" s="138"/>
      <c r="AH63" s="139"/>
      <c r="AI63" s="140"/>
    </row>
    <row r="64" spans="1:35" ht="156.75">
      <c r="A64" s="179"/>
      <c r="B64" s="179"/>
      <c r="C64" s="179"/>
      <c r="D64" s="182"/>
      <c r="E64" s="16" t="s">
        <v>31</v>
      </c>
      <c r="F64" s="16" t="s">
        <v>160</v>
      </c>
      <c r="G64" s="16" t="s">
        <v>70</v>
      </c>
      <c r="H64" s="17" t="s">
        <v>167</v>
      </c>
      <c r="I64" s="16" t="s">
        <v>127</v>
      </c>
      <c r="J64" s="17" t="s">
        <v>127</v>
      </c>
      <c r="K64" s="16" t="s">
        <v>112</v>
      </c>
      <c r="L64" s="16">
        <v>2</v>
      </c>
      <c r="M64" s="16">
        <v>2</v>
      </c>
      <c r="N64" s="16">
        <f t="shared" si="0"/>
        <v>4</v>
      </c>
      <c r="O64" s="16" t="str">
        <f t="shared" si="5"/>
        <v>BAJO</v>
      </c>
      <c r="P64" s="22">
        <v>25</v>
      </c>
      <c r="Q64" s="16">
        <f t="shared" si="1"/>
        <v>100</v>
      </c>
      <c r="R64" s="19" t="str">
        <f t="shared" si="2"/>
        <v>III</v>
      </c>
      <c r="S64" s="19" t="str">
        <f t="shared" si="3"/>
        <v>Mejorable</v>
      </c>
      <c r="T64" s="22">
        <v>8</v>
      </c>
      <c r="U64" s="134">
        <v>8</v>
      </c>
      <c r="V64" s="22" t="s">
        <v>168</v>
      </c>
      <c r="W64" s="22" t="s">
        <v>538</v>
      </c>
      <c r="X64" s="22" t="s">
        <v>126</v>
      </c>
      <c r="Y64" s="22" t="s">
        <v>126</v>
      </c>
      <c r="Z64" s="22" t="s">
        <v>126</v>
      </c>
      <c r="AA64" s="22" t="s">
        <v>169</v>
      </c>
      <c r="AB64" s="22"/>
      <c r="AC64" s="16" t="s">
        <v>157</v>
      </c>
      <c r="AD64" s="24"/>
      <c r="AE64" s="24"/>
      <c r="AF64" s="24"/>
      <c r="AG64" s="138"/>
      <c r="AH64" s="139"/>
      <c r="AI64" s="140"/>
    </row>
    <row r="65" spans="1:35" ht="156.75">
      <c r="A65" s="179"/>
      <c r="B65" s="179"/>
      <c r="C65" s="179"/>
      <c r="D65" s="182"/>
      <c r="E65" s="16" t="s">
        <v>31</v>
      </c>
      <c r="F65" s="16" t="s">
        <v>567</v>
      </c>
      <c r="G65" s="16" t="s">
        <v>72</v>
      </c>
      <c r="H65" s="17" t="s">
        <v>167</v>
      </c>
      <c r="I65" s="16" t="s">
        <v>127</v>
      </c>
      <c r="J65" s="17" t="s">
        <v>127</v>
      </c>
      <c r="K65" s="16" t="s">
        <v>112</v>
      </c>
      <c r="L65" s="16">
        <v>2</v>
      </c>
      <c r="M65" s="16">
        <v>3</v>
      </c>
      <c r="N65" s="16">
        <f t="shared" si="0"/>
        <v>6</v>
      </c>
      <c r="O65" s="16" t="str">
        <f t="shared" si="5"/>
        <v>MEDIO</v>
      </c>
      <c r="P65" s="22">
        <v>25</v>
      </c>
      <c r="Q65" s="16">
        <f t="shared" si="1"/>
        <v>150</v>
      </c>
      <c r="R65" s="119" t="str">
        <f t="shared" si="2"/>
        <v>II</v>
      </c>
      <c r="S65" s="119" t="str">
        <f t="shared" si="3"/>
        <v>No Aceptable ó Aceptable con controles específicos</v>
      </c>
      <c r="T65" s="22">
        <v>8</v>
      </c>
      <c r="U65" s="134">
        <v>8</v>
      </c>
      <c r="V65" s="22" t="s">
        <v>168</v>
      </c>
      <c r="W65" s="22" t="s">
        <v>539</v>
      </c>
      <c r="X65" s="22" t="s">
        <v>126</v>
      </c>
      <c r="Y65" s="22" t="s">
        <v>126</v>
      </c>
      <c r="Z65" s="22" t="s">
        <v>126</v>
      </c>
      <c r="AA65" s="22" t="s">
        <v>169</v>
      </c>
      <c r="AB65" s="22" t="s">
        <v>126</v>
      </c>
      <c r="AC65" s="16" t="s">
        <v>157</v>
      </c>
      <c r="AD65" s="24"/>
      <c r="AE65" s="24"/>
      <c r="AF65" s="24"/>
      <c r="AG65" s="138"/>
      <c r="AH65" s="139"/>
      <c r="AI65" s="140"/>
    </row>
    <row r="66" spans="1:35" ht="156.75">
      <c r="A66" s="179"/>
      <c r="B66" s="179"/>
      <c r="C66" s="179"/>
      <c r="D66" s="182"/>
      <c r="E66" s="16" t="s">
        <v>31</v>
      </c>
      <c r="F66" s="16" t="s">
        <v>568</v>
      </c>
      <c r="G66" s="16" t="s">
        <v>73</v>
      </c>
      <c r="H66" s="17" t="s">
        <v>167</v>
      </c>
      <c r="I66" s="16" t="s">
        <v>127</v>
      </c>
      <c r="J66" s="17" t="s">
        <v>127</v>
      </c>
      <c r="K66" s="16" t="s">
        <v>112</v>
      </c>
      <c r="L66" s="16">
        <v>2</v>
      </c>
      <c r="M66" s="16">
        <v>3</v>
      </c>
      <c r="N66" s="16">
        <f t="shared" si="0"/>
        <v>6</v>
      </c>
      <c r="O66" s="16" t="str">
        <f t="shared" si="5"/>
        <v>MEDIO</v>
      </c>
      <c r="P66" s="22">
        <v>10</v>
      </c>
      <c r="Q66" s="16">
        <f t="shared" si="1"/>
        <v>60</v>
      </c>
      <c r="R66" s="19" t="str">
        <f t="shared" si="2"/>
        <v>III</v>
      </c>
      <c r="S66" s="19" t="str">
        <f t="shared" si="3"/>
        <v>Mejorable</v>
      </c>
      <c r="T66" s="22">
        <v>8</v>
      </c>
      <c r="U66" s="134">
        <v>8</v>
      </c>
      <c r="V66" s="22" t="s">
        <v>168</v>
      </c>
      <c r="W66" s="22" t="s">
        <v>540</v>
      </c>
      <c r="X66" s="22" t="s">
        <v>126</v>
      </c>
      <c r="Y66" s="22" t="s">
        <v>126</v>
      </c>
      <c r="Z66" s="22" t="s">
        <v>126</v>
      </c>
      <c r="AA66" s="22" t="s">
        <v>169</v>
      </c>
      <c r="AB66" s="22" t="s">
        <v>126</v>
      </c>
      <c r="AC66" s="16" t="s">
        <v>157</v>
      </c>
      <c r="AD66" s="24"/>
      <c r="AE66" s="24"/>
      <c r="AF66" s="24"/>
      <c r="AG66" s="138"/>
      <c r="AH66" s="139"/>
      <c r="AI66" s="140"/>
    </row>
    <row r="67" spans="1:35" ht="156.75">
      <c r="A67" s="179"/>
      <c r="B67" s="179"/>
      <c r="C67" s="179"/>
      <c r="D67" s="182"/>
      <c r="E67" s="16" t="s">
        <v>31</v>
      </c>
      <c r="F67" s="16" t="s">
        <v>164</v>
      </c>
      <c r="G67" s="16" t="s">
        <v>70</v>
      </c>
      <c r="H67" s="17" t="s">
        <v>167</v>
      </c>
      <c r="I67" s="16" t="s">
        <v>127</v>
      </c>
      <c r="J67" s="17" t="s">
        <v>127</v>
      </c>
      <c r="K67" s="16" t="s">
        <v>112</v>
      </c>
      <c r="L67" s="16">
        <v>2</v>
      </c>
      <c r="M67" s="16">
        <v>3</v>
      </c>
      <c r="N67" s="16">
        <f t="shared" si="0"/>
        <v>6</v>
      </c>
      <c r="O67" s="16" t="str">
        <f t="shared" si="5"/>
        <v>MEDIO</v>
      </c>
      <c r="P67" s="22">
        <v>25</v>
      </c>
      <c r="Q67" s="16">
        <f t="shared" si="1"/>
        <v>150</v>
      </c>
      <c r="R67" s="119" t="str">
        <f t="shared" si="2"/>
        <v>II</v>
      </c>
      <c r="S67" s="119" t="str">
        <f t="shared" si="3"/>
        <v>No Aceptable ó Aceptable con controles específicos</v>
      </c>
      <c r="T67" s="22">
        <v>8</v>
      </c>
      <c r="U67" s="134">
        <v>8</v>
      </c>
      <c r="V67" s="22" t="s">
        <v>168</v>
      </c>
      <c r="W67" s="22" t="s">
        <v>542</v>
      </c>
      <c r="X67" s="22" t="s">
        <v>126</v>
      </c>
      <c r="Y67" s="22" t="s">
        <v>126</v>
      </c>
      <c r="Z67" s="22" t="s">
        <v>126</v>
      </c>
      <c r="AA67" s="22" t="s">
        <v>169</v>
      </c>
      <c r="AB67" s="22" t="s">
        <v>126</v>
      </c>
      <c r="AC67" s="16" t="s">
        <v>157</v>
      </c>
      <c r="AD67" s="24"/>
      <c r="AE67" s="24"/>
      <c r="AF67" s="24"/>
      <c r="AG67" s="138"/>
      <c r="AH67" s="139"/>
      <c r="AI67" s="140"/>
    </row>
    <row r="68" spans="1:35" ht="228">
      <c r="A68" s="180"/>
      <c r="B68" s="180"/>
      <c r="C68" s="180"/>
      <c r="D68" s="183"/>
      <c r="E68" s="22" t="s">
        <v>31</v>
      </c>
      <c r="F68" s="16" t="s">
        <v>166</v>
      </c>
      <c r="G68" s="16" t="s">
        <v>90</v>
      </c>
      <c r="H68" s="17" t="s">
        <v>182</v>
      </c>
      <c r="I68" s="16" t="s">
        <v>127</v>
      </c>
      <c r="J68" s="17" t="s">
        <v>116</v>
      </c>
      <c r="K68" s="16" t="s">
        <v>112</v>
      </c>
      <c r="L68" s="16">
        <v>2</v>
      </c>
      <c r="M68" s="16">
        <v>3</v>
      </c>
      <c r="N68" s="16">
        <f t="shared" si="0"/>
        <v>6</v>
      </c>
      <c r="O68" s="16" t="str">
        <f t="shared" si="5"/>
        <v>MEDIO</v>
      </c>
      <c r="P68" s="16">
        <v>60</v>
      </c>
      <c r="Q68" s="16">
        <f t="shared" si="1"/>
        <v>360</v>
      </c>
      <c r="R68" s="119" t="str">
        <f t="shared" si="2"/>
        <v>II</v>
      </c>
      <c r="S68" s="119" t="str">
        <f t="shared" si="3"/>
        <v>No Aceptable ó Aceptable con controles específicos</v>
      </c>
      <c r="T68" s="22">
        <v>8</v>
      </c>
      <c r="U68" s="134">
        <v>8</v>
      </c>
      <c r="V68" s="22" t="s">
        <v>120</v>
      </c>
      <c r="W68" s="22" t="s">
        <v>183</v>
      </c>
      <c r="X68" s="22" t="s">
        <v>126</v>
      </c>
      <c r="Y68" s="22" t="s">
        <v>126</v>
      </c>
      <c r="Z68" s="22" t="s">
        <v>116</v>
      </c>
      <c r="AA68" s="22" t="s">
        <v>549</v>
      </c>
      <c r="AB68" s="22" t="s">
        <v>126</v>
      </c>
      <c r="AC68" s="16" t="s">
        <v>157</v>
      </c>
      <c r="AD68" s="24"/>
      <c r="AE68" s="24"/>
      <c r="AF68" s="24"/>
      <c r="AG68" s="138"/>
      <c r="AH68" s="139"/>
      <c r="AI68" s="140"/>
    </row>
    <row r="69" spans="1:35" ht="55.5" customHeight="1">
      <c r="A69" s="194" t="s">
        <v>594</v>
      </c>
      <c r="B69" s="194" t="s">
        <v>599</v>
      </c>
      <c r="C69" s="194" t="s">
        <v>598</v>
      </c>
      <c r="D69" s="195" t="s">
        <v>494</v>
      </c>
      <c r="E69" s="16" t="s">
        <v>32</v>
      </c>
      <c r="F69" s="16" t="s">
        <v>500</v>
      </c>
      <c r="G69" s="16" t="s">
        <v>81</v>
      </c>
      <c r="H69" s="17" t="s">
        <v>140</v>
      </c>
      <c r="I69" s="16" t="s">
        <v>127</v>
      </c>
      <c r="J69" s="16" t="s">
        <v>141</v>
      </c>
      <c r="K69" s="16" t="s">
        <v>121</v>
      </c>
      <c r="L69" s="16">
        <v>2</v>
      </c>
      <c r="M69" s="16">
        <v>2</v>
      </c>
      <c r="N69" s="16">
        <f t="shared" ref="N69:N79" si="6">IF(M69="","",IF(L69="",1*M69,L69*M69))</f>
        <v>4</v>
      </c>
      <c r="O69" s="16" t="str">
        <f>IF(N69="","",IF(N69&gt;=24,"MUY ALTO",IF(N69&gt;=10,"ALTO",IF(N69&gt;=6,"MEDIO","BAJO"))))</f>
        <v>BAJO</v>
      </c>
      <c r="P69" s="22">
        <v>25</v>
      </c>
      <c r="Q69" s="16">
        <f t="shared" ref="Q69:Q79" si="7">IF(P69="","",N69*P69)</f>
        <v>100</v>
      </c>
      <c r="R69" s="19" t="str">
        <f t="shared" ref="R69:R79" si="8">IF(Q69="","",IF(Q69&gt;=600,"I",IF(Q69&gt;=150,"II",IF(Q69&gt;=40,"III","IV"))))</f>
        <v>III</v>
      </c>
      <c r="S69" s="19" t="str">
        <f t="shared" ref="S69:S79" si="9">IF(R69="","",IF(R69="I","No Aceptable",IF(R69="II","No Aceptable ó Aceptable con controles específicos",IF(R69="III","Mejorable",IF(R69="IV","Aceptable")))))</f>
        <v>Mejorable</v>
      </c>
      <c r="T69" s="22">
        <v>8</v>
      </c>
      <c r="U69" s="134">
        <v>8</v>
      </c>
      <c r="V69" s="22" t="s">
        <v>109</v>
      </c>
      <c r="W69" s="18" t="s">
        <v>184</v>
      </c>
      <c r="X69" s="22" t="s">
        <v>126</v>
      </c>
      <c r="Y69" s="22" t="s">
        <v>126</v>
      </c>
      <c r="Z69" s="22" t="s">
        <v>126</v>
      </c>
      <c r="AA69" s="22" t="s">
        <v>142</v>
      </c>
      <c r="AB69" s="22" t="s">
        <v>562</v>
      </c>
      <c r="AC69" s="16" t="s">
        <v>133</v>
      </c>
      <c r="AD69" s="24"/>
      <c r="AE69" s="24"/>
      <c r="AF69" s="24"/>
      <c r="AG69" s="138"/>
      <c r="AH69" s="139"/>
      <c r="AI69" s="140"/>
    </row>
    <row r="70" spans="1:35" ht="55.5" customHeight="1">
      <c r="A70" s="194"/>
      <c r="B70" s="194"/>
      <c r="C70" s="194"/>
      <c r="D70" s="195"/>
      <c r="E70" s="16" t="s">
        <v>32</v>
      </c>
      <c r="F70" s="16" t="s">
        <v>501</v>
      </c>
      <c r="G70" s="16" t="s">
        <v>83</v>
      </c>
      <c r="H70" s="16" t="s">
        <v>145</v>
      </c>
      <c r="I70" s="16" t="s">
        <v>127</v>
      </c>
      <c r="J70" s="16" t="s">
        <v>146</v>
      </c>
      <c r="K70" s="17" t="s">
        <v>112</v>
      </c>
      <c r="L70" s="16">
        <v>2</v>
      </c>
      <c r="M70" s="16">
        <v>3</v>
      </c>
      <c r="N70" s="16">
        <f t="shared" si="6"/>
        <v>6</v>
      </c>
      <c r="O70" s="16" t="str">
        <f t="shared" ref="O70" si="10">IF(N70="","",IF(N70&gt;=24,"MUY ALTO",IF(N70&gt;=10,"ALTO",IF(N70&gt;=6,"MEDIO","BAJO"))))</f>
        <v>MEDIO</v>
      </c>
      <c r="P70" s="16">
        <v>10</v>
      </c>
      <c r="Q70" s="16">
        <f t="shared" si="7"/>
        <v>60</v>
      </c>
      <c r="R70" s="19" t="str">
        <f t="shared" si="8"/>
        <v>III</v>
      </c>
      <c r="S70" s="19" t="str">
        <f t="shared" si="9"/>
        <v>Mejorable</v>
      </c>
      <c r="T70" s="22">
        <v>8</v>
      </c>
      <c r="U70" s="134">
        <v>8</v>
      </c>
      <c r="V70" s="22" t="s">
        <v>147</v>
      </c>
      <c r="W70" s="18" t="s">
        <v>48</v>
      </c>
      <c r="X70" s="22" t="s">
        <v>126</v>
      </c>
      <c r="Y70" s="22" t="s">
        <v>126</v>
      </c>
      <c r="Z70" s="22" t="s">
        <v>126</v>
      </c>
      <c r="AA70" s="16" t="s">
        <v>132</v>
      </c>
      <c r="AB70" s="22" t="s">
        <v>126</v>
      </c>
      <c r="AC70" s="16" t="s">
        <v>133</v>
      </c>
      <c r="AD70" s="24"/>
      <c r="AE70" s="24"/>
      <c r="AF70" s="24"/>
      <c r="AG70" s="138"/>
      <c r="AH70" s="139"/>
      <c r="AI70" s="140"/>
    </row>
    <row r="71" spans="1:35" ht="54" customHeight="1">
      <c r="A71" s="194"/>
      <c r="B71" s="194"/>
      <c r="C71" s="194"/>
      <c r="D71" s="195"/>
      <c r="E71" s="16" t="s">
        <v>32</v>
      </c>
      <c r="F71" s="16" t="s">
        <v>111</v>
      </c>
      <c r="G71" s="16" t="s">
        <v>83</v>
      </c>
      <c r="H71" s="16" t="s">
        <v>110</v>
      </c>
      <c r="I71" s="16" t="s">
        <v>127</v>
      </c>
      <c r="J71" s="16" t="s">
        <v>127</v>
      </c>
      <c r="K71" s="17" t="s">
        <v>112</v>
      </c>
      <c r="L71" s="16">
        <v>2</v>
      </c>
      <c r="M71" s="16">
        <v>2</v>
      </c>
      <c r="N71" s="16">
        <f t="shared" si="6"/>
        <v>4</v>
      </c>
      <c r="O71" s="16" t="str">
        <f>IF(N71="","",IF(N71&gt;=24,"MUY ALTO",IF(N71&gt;=10,"ALTO",IF(N71&gt;=6,"MEDIO","BAJO"))))</f>
        <v>BAJO</v>
      </c>
      <c r="P71" s="16">
        <v>10</v>
      </c>
      <c r="Q71" s="16">
        <f t="shared" si="7"/>
        <v>40</v>
      </c>
      <c r="R71" s="19" t="str">
        <f t="shared" si="8"/>
        <v>III</v>
      </c>
      <c r="S71" s="19" t="str">
        <f t="shared" si="9"/>
        <v>Mejorable</v>
      </c>
      <c r="T71" s="22">
        <v>8</v>
      </c>
      <c r="U71" s="134">
        <v>8</v>
      </c>
      <c r="V71" s="22" t="s">
        <v>120</v>
      </c>
      <c r="W71" s="18" t="s">
        <v>48</v>
      </c>
      <c r="X71" s="22" t="s">
        <v>126</v>
      </c>
      <c r="Y71" s="22" t="s">
        <v>126</v>
      </c>
      <c r="Z71" s="22" t="s">
        <v>126</v>
      </c>
      <c r="AA71" s="16" t="s">
        <v>113</v>
      </c>
      <c r="AB71" s="22" t="s">
        <v>126</v>
      </c>
      <c r="AC71" s="16" t="s">
        <v>133</v>
      </c>
      <c r="AD71" s="24"/>
      <c r="AE71" s="24"/>
      <c r="AF71" s="24"/>
      <c r="AG71" s="138"/>
      <c r="AH71" s="139"/>
      <c r="AI71" s="140"/>
    </row>
    <row r="72" spans="1:35" ht="70.5" customHeight="1">
      <c r="A72" s="194"/>
      <c r="B72" s="194"/>
      <c r="C72" s="194"/>
      <c r="D72" s="195"/>
      <c r="E72" s="16" t="s">
        <v>32</v>
      </c>
      <c r="F72" s="16" t="s">
        <v>502</v>
      </c>
      <c r="G72" s="16" t="s">
        <v>84</v>
      </c>
      <c r="H72" s="16" t="s">
        <v>122</v>
      </c>
      <c r="I72" s="16" t="s">
        <v>127</v>
      </c>
      <c r="J72" s="16" t="s">
        <v>127</v>
      </c>
      <c r="K72" s="17" t="s">
        <v>112</v>
      </c>
      <c r="L72" s="16">
        <v>2</v>
      </c>
      <c r="M72" s="16">
        <v>2</v>
      </c>
      <c r="N72" s="16">
        <f t="shared" si="6"/>
        <v>4</v>
      </c>
      <c r="O72" s="16" t="str">
        <f>IF(N72="","",IF(N72&gt;=24,"MUY ALTO",IF(N72&gt;=10,"ALTO",IF(N72&gt;=6,"MEDIO","BAJO"))))</f>
        <v>BAJO</v>
      </c>
      <c r="P72" s="16">
        <v>25</v>
      </c>
      <c r="Q72" s="16">
        <f t="shared" si="7"/>
        <v>100</v>
      </c>
      <c r="R72" s="19" t="str">
        <f t="shared" si="8"/>
        <v>III</v>
      </c>
      <c r="S72" s="19" t="str">
        <f t="shared" si="9"/>
        <v>Mejorable</v>
      </c>
      <c r="T72" s="22">
        <v>8</v>
      </c>
      <c r="U72" s="134">
        <v>8</v>
      </c>
      <c r="V72" s="22" t="s">
        <v>200</v>
      </c>
      <c r="W72" s="22" t="s">
        <v>48</v>
      </c>
      <c r="X72" s="22" t="s">
        <v>126</v>
      </c>
      <c r="Y72" s="22" t="s">
        <v>126</v>
      </c>
      <c r="Z72" s="22" t="s">
        <v>126</v>
      </c>
      <c r="AA72" s="16" t="s">
        <v>569</v>
      </c>
      <c r="AB72" s="22" t="s">
        <v>126</v>
      </c>
      <c r="AC72" s="16" t="s">
        <v>133</v>
      </c>
      <c r="AD72" s="24"/>
      <c r="AE72" s="24"/>
      <c r="AF72" s="24"/>
      <c r="AG72" s="25"/>
      <c r="AH72" s="26"/>
      <c r="AI72" s="27"/>
    </row>
    <row r="73" spans="1:35" ht="89.25" customHeight="1">
      <c r="A73" s="194"/>
      <c r="B73" s="194"/>
      <c r="C73" s="194"/>
      <c r="D73" s="195"/>
      <c r="E73" s="16" t="s">
        <v>32</v>
      </c>
      <c r="F73" s="16" t="s">
        <v>570</v>
      </c>
      <c r="G73" s="16" t="s">
        <v>75</v>
      </c>
      <c r="H73" s="17" t="s">
        <v>151</v>
      </c>
      <c r="I73" s="16" t="s">
        <v>127</v>
      </c>
      <c r="J73" s="17" t="s">
        <v>127</v>
      </c>
      <c r="K73" s="16" t="s">
        <v>153</v>
      </c>
      <c r="L73" s="16">
        <v>2</v>
      </c>
      <c r="M73" s="16">
        <v>3</v>
      </c>
      <c r="N73" s="16">
        <f t="shared" si="6"/>
        <v>6</v>
      </c>
      <c r="O73" s="16" t="str">
        <f>IF(N73="","",IF(N73&gt;=24,"MUY ALTO",IF(N73&gt;=10,"ALTO",IF(N73&gt;=6,"MEDIO","BAJO"))))</f>
        <v>MEDIO</v>
      </c>
      <c r="P73" s="16">
        <v>25</v>
      </c>
      <c r="Q73" s="16">
        <f t="shared" si="7"/>
        <v>150</v>
      </c>
      <c r="R73" s="119" t="str">
        <f t="shared" si="8"/>
        <v>II</v>
      </c>
      <c r="S73" s="119" t="str">
        <f t="shared" si="9"/>
        <v>No Aceptable ó Aceptable con controles específicos</v>
      </c>
      <c r="T73" s="22">
        <v>8</v>
      </c>
      <c r="U73" s="134">
        <v>8</v>
      </c>
      <c r="V73" s="22" t="s">
        <v>535</v>
      </c>
      <c r="W73" s="22" t="s">
        <v>154</v>
      </c>
      <c r="X73" s="22" t="s">
        <v>126</v>
      </c>
      <c r="Y73" s="22" t="s">
        <v>126</v>
      </c>
      <c r="Z73" s="22" t="s">
        <v>126</v>
      </c>
      <c r="AA73" s="22" t="s">
        <v>202</v>
      </c>
      <c r="AB73" s="22" t="s">
        <v>126</v>
      </c>
      <c r="AC73" s="16" t="s">
        <v>157</v>
      </c>
      <c r="AD73" s="24"/>
      <c r="AE73" s="24"/>
      <c r="AF73" s="24"/>
      <c r="AG73" s="138"/>
      <c r="AH73" s="139"/>
      <c r="AI73" s="140"/>
    </row>
    <row r="74" spans="1:35" ht="69.75" customHeight="1">
      <c r="A74" s="194"/>
      <c r="B74" s="194"/>
      <c r="C74" s="194"/>
      <c r="D74" s="195"/>
      <c r="E74" s="16" t="s">
        <v>32</v>
      </c>
      <c r="F74" s="16" t="s">
        <v>499</v>
      </c>
      <c r="G74" s="16" t="s">
        <v>72</v>
      </c>
      <c r="H74" s="17" t="s">
        <v>167</v>
      </c>
      <c r="I74" s="16" t="s">
        <v>127</v>
      </c>
      <c r="J74" s="17" t="s">
        <v>127</v>
      </c>
      <c r="K74" s="16" t="s">
        <v>112</v>
      </c>
      <c r="L74" s="16">
        <v>2</v>
      </c>
      <c r="M74" s="16">
        <v>3</v>
      </c>
      <c r="N74" s="16">
        <f t="shared" si="6"/>
        <v>6</v>
      </c>
      <c r="O74" s="16" t="str">
        <f t="shared" ref="O74:O79" si="11">IF(N74="","",IF(N74&gt;=24,"MUY ALTO",IF(N74&gt;=10,"ALTO",IF(N74&gt;=6,"MEDIO","BAJO"))))</f>
        <v>MEDIO</v>
      </c>
      <c r="P74" s="22">
        <v>25</v>
      </c>
      <c r="Q74" s="16">
        <f t="shared" si="7"/>
        <v>150</v>
      </c>
      <c r="R74" s="119" t="str">
        <f t="shared" si="8"/>
        <v>II</v>
      </c>
      <c r="S74" s="119" t="str">
        <f t="shared" si="9"/>
        <v>No Aceptable ó Aceptable con controles específicos</v>
      </c>
      <c r="T74" s="22">
        <v>8</v>
      </c>
      <c r="U74" s="134">
        <v>8</v>
      </c>
      <c r="V74" s="22" t="s">
        <v>168</v>
      </c>
      <c r="W74" s="22" t="s">
        <v>125</v>
      </c>
      <c r="X74" s="22" t="s">
        <v>126</v>
      </c>
      <c r="Y74" s="22" t="s">
        <v>126</v>
      </c>
      <c r="Z74" s="22" t="s">
        <v>126</v>
      </c>
      <c r="AA74" s="22" t="s">
        <v>169</v>
      </c>
      <c r="AB74" s="22" t="s">
        <v>126</v>
      </c>
      <c r="AC74" s="16" t="s">
        <v>157</v>
      </c>
      <c r="AD74" s="24"/>
      <c r="AE74" s="24"/>
      <c r="AF74" s="24"/>
      <c r="AG74" s="138"/>
      <c r="AH74" s="139"/>
      <c r="AI74" s="140"/>
    </row>
    <row r="75" spans="1:35" ht="62.25" customHeight="1">
      <c r="A75" s="194"/>
      <c r="B75" s="194"/>
      <c r="C75" s="194"/>
      <c r="D75" s="195"/>
      <c r="E75" s="16" t="s">
        <v>32</v>
      </c>
      <c r="F75" s="16" t="s">
        <v>160</v>
      </c>
      <c r="G75" s="16" t="s">
        <v>70</v>
      </c>
      <c r="H75" s="17" t="s">
        <v>167</v>
      </c>
      <c r="I75" s="16" t="s">
        <v>127</v>
      </c>
      <c r="J75" s="17" t="s">
        <v>127</v>
      </c>
      <c r="K75" s="16" t="s">
        <v>112</v>
      </c>
      <c r="L75" s="16">
        <v>2</v>
      </c>
      <c r="M75" s="16">
        <v>2</v>
      </c>
      <c r="N75" s="16">
        <f t="shared" si="6"/>
        <v>4</v>
      </c>
      <c r="O75" s="16" t="str">
        <f t="shared" si="11"/>
        <v>BAJO</v>
      </c>
      <c r="P75" s="22">
        <v>25</v>
      </c>
      <c r="Q75" s="16">
        <f t="shared" si="7"/>
        <v>100</v>
      </c>
      <c r="R75" s="19" t="str">
        <f t="shared" si="8"/>
        <v>III</v>
      </c>
      <c r="S75" s="19" t="str">
        <f t="shared" si="9"/>
        <v>Mejorable</v>
      </c>
      <c r="T75" s="22">
        <v>8</v>
      </c>
      <c r="U75" s="134">
        <v>8</v>
      </c>
      <c r="V75" s="22" t="s">
        <v>168</v>
      </c>
      <c r="W75" s="22" t="s">
        <v>538</v>
      </c>
      <c r="X75" s="22" t="s">
        <v>126</v>
      </c>
      <c r="Y75" s="22" t="s">
        <v>126</v>
      </c>
      <c r="Z75" s="22" t="s">
        <v>126</v>
      </c>
      <c r="AA75" s="22" t="s">
        <v>169</v>
      </c>
      <c r="AB75" s="22"/>
      <c r="AC75" s="16" t="s">
        <v>157</v>
      </c>
      <c r="AD75" s="24"/>
      <c r="AE75" s="24"/>
      <c r="AF75" s="24"/>
      <c r="AG75" s="138"/>
      <c r="AH75" s="139"/>
      <c r="AI75" s="140"/>
    </row>
    <row r="76" spans="1:35" ht="28.5" customHeight="1">
      <c r="A76" s="194"/>
      <c r="B76" s="194"/>
      <c r="C76" s="194"/>
      <c r="D76" s="195"/>
      <c r="E76" s="16" t="s">
        <v>32</v>
      </c>
      <c r="F76" s="16" t="s">
        <v>567</v>
      </c>
      <c r="G76" s="16" t="s">
        <v>72</v>
      </c>
      <c r="H76" s="17" t="s">
        <v>167</v>
      </c>
      <c r="I76" s="16" t="s">
        <v>127</v>
      </c>
      <c r="J76" s="17" t="s">
        <v>127</v>
      </c>
      <c r="K76" s="16" t="s">
        <v>112</v>
      </c>
      <c r="L76" s="16">
        <v>2</v>
      </c>
      <c r="M76" s="16">
        <v>3</v>
      </c>
      <c r="N76" s="16">
        <f t="shared" si="6"/>
        <v>6</v>
      </c>
      <c r="O76" s="16" t="str">
        <f t="shared" si="11"/>
        <v>MEDIO</v>
      </c>
      <c r="P76" s="22">
        <v>25</v>
      </c>
      <c r="Q76" s="16">
        <f t="shared" si="7"/>
        <v>150</v>
      </c>
      <c r="R76" s="119" t="str">
        <f t="shared" si="8"/>
        <v>II</v>
      </c>
      <c r="S76" s="119" t="str">
        <f t="shared" si="9"/>
        <v>No Aceptable ó Aceptable con controles específicos</v>
      </c>
      <c r="T76" s="22">
        <v>8</v>
      </c>
      <c r="U76" s="134">
        <v>8</v>
      </c>
      <c r="V76" s="22" t="s">
        <v>168</v>
      </c>
      <c r="W76" s="22" t="s">
        <v>539</v>
      </c>
      <c r="X76" s="22" t="s">
        <v>126</v>
      </c>
      <c r="Y76" s="22" t="s">
        <v>126</v>
      </c>
      <c r="Z76" s="22" t="s">
        <v>126</v>
      </c>
      <c r="AA76" s="22" t="s">
        <v>169</v>
      </c>
      <c r="AB76" s="22" t="s">
        <v>126</v>
      </c>
      <c r="AC76" s="16" t="s">
        <v>157</v>
      </c>
      <c r="AD76" s="24"/>
      <c r="AE76" s="24"/>
      <c r="AF76" s="24"/>
      <c r="AG76" s="138"/>
      <c r="AH76" s="139"/>
      <c r="AI76" s="140"/>
    </row>
    <row r="77" spans="1:35" ht="52.5" customHeight="1">
      <c r="A77" s="194"/>
      <c r="B77" s="194"/>
      <c r="C77" s="194"/>
      <c r="D77" s="195"/>
      <c r="E77" s="16" t="s">
        <v>32</v>
      </c>
      <c r="F77" s="16" t="s">
        <v>568</v>
      </c>
      <c r="G77" s="16" t="s">
        <v>73</v>
      </c>
      <c r="H77" s="17" t="s">
        <v>167</v>
      </c>
      <c r="I77" s="16" t="s">
        <v>127</v>
      </c>
      <c r="J77" s="17" t="s">
        <v>127</v>
      </c>
      <c r="K77" s="16" t="s">
        <v>112</v>
      </c>
      <c r="L77" s="16">
        <v>2</v>
      </c>
      <c r="M77" s="16">
        <v>3</v>
      </c>
      <c r="N77" s="16">
        <f t="shared" si="6"/>
        <v>6</v>
      </c>
      <c r="O77" s="16" t="str">
        <f t="shared" si="11"/>
        <v>MEDIO</v>
      </c>
      <c r="P77" s="22">
        <v>10</v>
      </c>
      <c r="Q77" s="16">
        <f t="shared" si="7"/>
        <v>60</v>
      </c>
      <c r="R77" s="19" t="str">
        <f t="shared" si="8"/>
        <v>III</v>
      </c>
      <c r="S77" s="19" t="str">
        <f t="shared" si="9"/>
        <v>Mejorable</v>
      </c>
      <c r="T77" s="22">
        <v>8</v>
      </c>
      <c r="U77" s="134">
        <v>8</v>
      </c>
      <c r="V77" s="22" t="s">
        <v>168</v>
      </c>
      <c r="W77" s="22" t="s">
        <v>540</v>
      </c>
      <c r="X77" s="22" t="s">
        <v>126</v>
      </c>
      <c r="Y77" s="22" t="s">
        <v>126</v>
      </c>
      <c r="Z77" s="22" t="s">
        <v>126</v>
      </c>
      <c r="AA77" s="22" t="s">
        <v>169</v>
      </c>
      <c r="AB77" s="22" t="s">
        <v>126</v>
      </c>
      <c r="AC77" s="16" t="s">
        <v>157</v>
      </c>
      <c r="AD77" s="24"/>
      <c r="AE77" s="24"/>
      <c r="AF77" s="24"/>
      <c r="AG77" s="138"/>
      <c r="AH77" s="139"/>
      <c r="AI77" s="140"/>
    </row>
    <row r="78" spans="1:35" ht="72" customHeight="1">
      <c r="A78" s="194"/>
      <c r="B78" s="194"/>
      <c r="C78" s="194"/>
      <c r="D78" s="195"/>
      <c r="E78" s="16" t="s">
        <v>32</v>
      </c>
      <c r="F78" s="16" t="s">
        <v>164</v>
      </c>
      <c r="G78" s="16" t="s">
        <v>70</v>
      </c>
      <c r="H78" s="17" t="s">
        <v>167</v>
      </c>
      <c r="I78" s="16" t="s">
        <v>127</v>
      </c>
      <c r="J78" s="17" t="s">
        <v>127</v>
      </c>
      <c r="K78" s="16" t="s">
        <v>112</v>
      </c>
      <c r="L78" s="16">
        <v>2</v>
      </c>
      <c r="M78" s="16">
        <v>3</v>
      </c>
      <c r="N78" s="16">
        <f t="shared" si="6"/>
        <v>6</v>
      </c>
      <c r="O78" s="16" t="str">
        <f t="shared" si="11"/>
        <v>MEDIO</v>
      </c>
      <c r="P78" s="22">
        <v>25</v>
      </c>
      <c r="Q78" s="16">
        <f t="shared" si="7"/>
        <v>150</v>
      </c>
      <c r="R78" s="119" t="str">
        <f t="shared" si="8"/>
        <v>II</v>
      </c>
      <c r="S78" s="119" t="str">
        <f t="shared" si="9"/>
        <v>No Aceptable ó Aceptable con controles específicos</v>
      </c>
      <c r="T78" s="22">
        <v>8</v>
      </c>
      <c r="U78" s="134">
        <v>8</v>
      </c>
      <c r="V78" s="22" t="s">
        <v>168</v>
      </c>
      <c r="W78" s="22" t="s">
        <v>542</v>
      </c>
      <c r="X78" s="22" t="s">
        <v>126</v>
      </c>
      <c r="Y78" s="22" t="s">
        <v>126</v>
      </c>
      <c r="Z78" s="22" t="s">
        <v>126</v>
      </c>
      <c r="AA78" s="22" t="s">
        <v>169</v>
      </c>
      <c r="AB78" s="22" t="s">
        <v>126</v>
      </c>
      <c r="AC78" s="16" t="s">
        <v>157</v>
      </c>
      <c r="AD78" s="24"/>
      <c r="AE78" s="24"/>
      <c r="AF78" s="24"/>
      <c r="AG78" s="138"/>
      <c r="AH78" s="139"/>
      <c r="AI78" s="140"/>
    </row>
    <row r="79" spans="1:35" ht="62.25" customHeight="1">
      <c r="A79" s="194"/>
      <c r="B79" s="194"/>
      <c r="C79" s="194"/>
      <c r="D79" s="195"/>
      <c r="E79" s="16" t="s">
        <v>32</v>
      </c>
      <c r="F79" s="16" t="s">
        <v>166</v>
      </c>
      <c r="G79" s="16" t="s">
        <v>90</v>
      </c>
      <c r="H79" s="17" t="s">
        <v>182</v>
      </c>
      <c r="I79" s="16" t="s">
        <v>127</v>
      </c>
      <c r="J79" s="17" t="s">
        <v>116</v>
      </c>
      <c r="K79" s="16" t="s">
        <v>112</v>
      </c>
      <c r="L79" s="16">
        <v>2</v>
      </c>
      <c r="M79" s="16">
        <v>3</v>
      </c>
      <c r="N79" s="16">
        <f t="shared" si="6"/>
        <v>6</v>
      </c>
      <c r="O79" s="16" t="str">
        <f t="shared" si="11"/>
        <v>MEDIO</v>
      </c>
      <c r="P79" s="16">
        <v>60</v>
      </c>
      <c r="Q79" s="16">
        <f t="shared" si="7"/>
        <v>360</v>
      </c>
      <c r="R79" s="119" t="str">
        <f t="shared" si="8"/>
        <v>II</v>
      </c>
      <c r="S79" s="119" t="str">
        <f t="shared" si="9"/>
        <v>No Aceptable ó Aceptable con controles específicos</v>
      </c>
      <c r="T79" s="22">
        <v>8</v>
      </c>
      <c r="U79" s="134">
        <v>8</v>
      </c>
      <c r="V79" s="22" t="s">
        <v>120</v>
      </c>
      <c r="W79" s="22" t="s">
        <v>183</v>
      </c>
      <c r="X79" s="22" t="s">
        <v>126</v>
      </c>
      <c r="Y79" s="22" t="s">
        <v>126</v>
      </c>
      <c r="Z79" s="22" t="s">
        <v>116</v>
      </c>
      <c r="AA79" s="22" t="s">
        <v>549</v>
      </c>
      <c r="AB79" s="22" t="s">
        <v>126</v>
      </c>
      <c r="AC79" s="16" t="s">
        <v>157</v>
      </c>
      <c r="AD79" s="24"/>
      <c r="AE79" s="24"/>
      <c r="AF79" s="24"/>
      <c r="AG79" s="138"/>
      <c r="AH79" s="139"/>
      <c r="AI79" s="140"/>
    </row>
    <row r="82" spans="27:32" ht="18">
      <c r="AA82" s="191" t="s">
        <v>180</v>
      </c>
      <c r="AB82" s="192"/>
      <c r="AC82" s="192"/>
      <c r="AD82" s="192"/>
      <c r="AE82" s="193">
        <f>COUNTIF(AF53:AF79,"SI")/29</f>
        <v>0</v>
      </c>
      <c r="AF82" s="193"/>
    </row>
  </sheetData>
  <autoFilter ref="A52:AI79">
    <filterColumn colId="32" showButton="0"/>
    <filterColumn colId="33" showButton="0"/>
  </autoFilter>
  <mergeCells count="61">
    <mergeCell ref="AA82:AD82"/>
    <mergeCell ref="AE82:AF82"/>
    <mergeCell ref="A69:A79"/>
    <mergeCell ref="B69:B79"/>
    <mergeCell ref="C69:C79"/>
    <mergeCell ref="D69:D79"/>
    <mergeCell ref="AG70:AI70"/>
    <mergeCell ref="AG71:AI71"/>
    <mergeCell ref="AG78:AI78"/>
    <mergeCell ref="AG79:AI79"/>
    <mergeCell ref="AG73:AI73"/>
    <mergeCell ref="AG74:AI74"/>
    <mergeCell ref="AG75:AI75"/>
    <mergeCell ref="AG76:AI76"/>
    <mergeCell ref="AG77:AI77"/>
    <mergeCell ref="AG65:AI65"/>
    <mergeCell ref="AG66:AI66"/>
    <mergeCell ref="AG67:AI67"/>
    <mergeCell ref="AG68:AI68"/>
    <mergeCell ref="AG69:AI69"/>
    <mergeCell ref="AG59:AI59"/>
    <mergeCell ref="AG60:AI60"/>
    <mergeCell ref="AG61:AI61"/>
    <mergeCell ref="AG62:AI62"/>
    <mergeCell ref="AG64:AI64"/>
    <mergeCell ref="AG63:AI63"/>
    <mergeCell ref="X51:AC51"/>
    <mergeCell ref="AD51:AI51"/>
    <mergeCell ref="AG52:AI52"/>
    <mergeCell ref="A53:A68"/>
    <mergeCell ref="B53:B68"/>
    <mergeCell ref="C53:C68"/>
    <mergeCell ref="D53:D68"/>
    <mergeCell ref="AG53:AI53"/>
    <mergeCell ref="AG57:AI57"/>
    <mergeCell ref="H51:H52"/>
    <mergeCell ref="I51:K51"/>
    <mergeCell ref="L51:R51"/>
    <mergeCell ref="S51:S52"/>
    <mergeCell ref="T51:T52"/>
    <mergeCell ref="AG58:AI58"/>
    <mergeCell ref="U51:W51"/>
    <mergeCell ref="A49:F49"/>
    <mergeCell ref="G49:H49"/>
    <mergeCell ref="J49:K49"/>
    <mergeCell ref="L49:T49"/>
    <mergeCell ref="A51:A52"/>
    <mergeCell ref="B51:B52"/>
    <mergeCell ref="C51:C52"/>
    <mergeCell ref="D51:D52"/>
    <mergeCell ref="E51:E52"/>
    <mergeCell ref="F51:G51"/>
    <mergeCell ref="A1:F3"/>
    <mergeCell ref="G1:AE2"/>
    <mergeCell ref="AF1:AG1"/>
    <mergeCell ref="AH1:AI1"/>
    <mergeCell ref="AF2:AG2"/>
    <mergeCell ref="AH2:AI2"/>
    <mergeCell ref="G3:AE3"/>
    <mergeCell ref="AF3:AG3"/>
    <mergeCell ref="AH3:AI3"/>
  </mergeCells>
  <dataValidations count="6">
    <dataValidation type="list" allowBlank="1" showInputMessage="1" showErrorMessage="1" sqref="AF53:AF79">
      <formula1>$Y$46:$Y$47</formula1>
    </dataValidation>
    <dataValidation type="list" allowBlank="1" showInputMessage="1" showErrorMessage="1" sqref="P53:P79">
      <formula1>$C$5:$C$9</formula1>
    </dataValidation>
    <dataValidation type="list" allowBlank="1" showInputMessage="1" showErrorMessage="1" sqref="M53:M79">
      <formula1>$B$5:$B$9</formula1>
    </dataValidation>
    <dataValidation type="list" allowBlank="1" showInputMessage="1" showErrorMessage="1" sqref="L53:L79">
      <formula1>$A$5:$A$8</formula1>
    </dataValidation>
    <dataValidation type="list" allowBlank="1" showInputMessage="1" showErrorMessage="1" sqref="G53:G79">
      <formula1>$F$5:$F$47</formula1>
    </dataValidation>
    <dataValidation type="list" allowBlank="1" showInputMessage="1" showErrorMessage="1" sqref="E53:E79">
      <formula1>$D$5:$D$7</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2"/>
  <sheetViews>
    <sheetView showGridLines="0" zoomScale="70" zoomScaleNormal="70" workbookViewId="0">
      <selection activeCell="U54" sqref="U54:U69"/>
    </sheetView>
  </sheetViews>
  <sheetFormatPr baseColWidth="10" defaultColWidth="11.42578125" defaultRowHeight="12.75"/>
  <cols>
    <col min="1" max="1" width="4.85546875" style="1" customWidth="1"/>
    <col min="2" max="2" width="4.7109375" style="1" customWidth="1"/>
    <col min="3" max="3" width="5.140625" style="1" customWidth="1"/>
    <col min="4" max="4" width="5.42578125" style="1" customWidth="1"/>
    <col min="5" max="5" width="3.7109375" style="1" customWidth="1"/>
    <col min="6" max="6" width="34.42578125" style="1" customWidth="1"/>
    <col min="7" max="7" width="17.140625" style="1" customWidth="1"/>
    <col min="8" max="8" width="17" style="1" customWidth="1"/>
    <col min="9" max="11" width="18" style="1" customWidth="1"/>
    <col min="12" max="14" width="3.7109375" style="2" customWidth="1"/>
    <col min="15" max="15" width="9" style="2" customWidth="1"/>
    <col min="16" max="16" width="5.140625" style="2" customWidth="1"/>
    <col min="17" max="17" width="8" style="2" customWidth="1"/>
    <col min="18" max="18" width="4.7109375" style="2" customWidth="1"/>
    <col min="19" max="19" width="11.42578125" style="2" customWidth="1"/>
    <col min="20" max="20" width="7.7109375" style="2" customWidth="1"/>
    <col min="21" max="21" width="13.42578125" style="2" customWidth="1"/>
    <col min="22" max="22" width="13.42578125" style="1" customWidth="1"/>
    <col min="23" max="23" width="15.7109375" style="1" customWidth="1"/>
    <col min="24" max="25" width="7" style="1" customWidth="1"/>
    <col min="26" max="26" width="15.42578125" style="1" customWidth="1"/>
    <col min="27" max="27" width="21.7109375" style="1" customWidth="1"/>
    <col min="28" max="28" width="15.42578125" style="1" customWidth="1"/>
    <col min="29" max="29" width="36.140625" style="1" customWidth="1"/>
    <col min="30" max="16384" width="11.42578125" style="1"/>
  </cols>
  <sheetData>
    <row r="1" spans="1:35" ht="40.5" customHeight="1">
      <c r="A1" s="150" t="s">
        <v>29</v>
      </c>
      <c r="B1" s="150"/>
      <c r="C1" s="150"/>
      <c r="D1" s="150"/>
      <c r="E1" s="150"/>
      <c r="F1" s="150"/>
      <c r="G1" s="151" t="s">
        <v>28</v>
      </c>
      <c r="H1" s="152"/>
      <c r="I1" s="152"/>
      <c r="J1" s="152"/>
      <c r="K1" s="152"/>
      <c r="L1" s="152"/>
      <c r="M1" s="152"/>
      <c r="N1" s="152"/>
      <c r="O1" s="152"/>
      <c r="P1" s="152"/>
      <c r="Q1" s="152"/>
      <c r="R1" s="152"/>
      <c r="S1" s="152"/>
      <c r="T1" s="152"/>
      <c r="U1" s="152"/>
      <c r="V1" s="152"/>
      <c r="W1" s="152"/>
      <c r="X1" s="152"/>
      <c r="Y1" s="152"/>
      <c r="Z1" s="152"/>
      <c r="AA1" s="152"/>
      <c r="AB1" s="152"/>
      <c r="AC1" s="152"/>
      <c r="AD1" s="152"/>
      <c r="AE1" s="153"/>
      <c r="AF1" s="157" t="s">
        <v>176</v>
      </c>
      <c r="AG1" s="140"/>
      <c r="AH1" s="157" t="s">
        <v>515</v>
      </c>
      <c r="AI1" s="140"/>
    </row>
    <row r="2" spans="1:35" ht="45" customHeight="1">
      <c r="A2" s="150"/>
      <c r="B2" s="150"/>
      <c r="C2" s="150"/>
      <c r="D2" s="150"/>
      <c r="E2" s="150"/>
      <c r="F2" s="150"/>
      <c r="G2" s="154"/>
      <c r="H2" s="155"/>
      <c r="I2" s="155"/>
      <c r="J2" s="155"/>
      <c r="K2" s="155"/>
      <c r="L2" s="155"/>
      <c r="M2" s="155"/>
      <c r="N2" s="155"/>
      <c r="O2" s="155"/>
      <c r="P2" s="155"/>
      <c r="Q2" s="155"/>
      <c r="R2" s="155"/>
      <c r="S2" s="155"/>
      <c r="T2" s="155"/>
      <c r="U2" s="155"/>
      <c r="V2" s="155"/>
      <c r="W2" s="155"/>
      <c r="X2" s="155"/>
      <c r="Y2" s="155"/>
      <c r="Z2" s="155"/>
      <c r="AA2" s="155"/>
      <c r="AB2" s="155"/>
      <c r="AC2" s="155"/>
      <c r="AD2" s="155"/>
      <c r="AE2" s="156"/>
      <c r="AF2" s="157" t="s">
        <v>177</v>
      </c>
      <c r="AG2" s="140"/>
      <c r="AH2" s="157" t="s">
        <v>179</v>
      </c>
      <c r="AI2" s="140"/>
    </row>
    <row r="3" spans="1:35" ht="42.75" customHeight="1">
      <c r="A3" s="150"/>
      <c r="B3" s="150"/>
      <c r="C3" s="150"/>
      <c r="D3" s="150"/>
      <c r="E3" s="150"/>
      <c r="F3" s="150"/>
      <c r="G3" s="158" t="s">
        <v>175</v>
      </c>
      <c r="H3" s="159"/>
      <c r="I3" s="159"/>
      <c r="J3" s="159"/>
      <c r="K3" s="159"/>
      <c r="L3" s="159"/>
      <c r="M3" s="159"/>
      <c r="N3" s="159"/>
      <c r="O3" s="159"/>
      <c r="P3" s="159"/>
      <c r="Q3" s="159"/>
      <c r="R3" s="159"/>
      <c r="S3" s="159"/>
      <c r="T3" s="159"/>
      <c r="U3" s="159"/>
      <c r="V3" s="159"/>
      <c r="W3" s="159"/>
      <c r="X3" s="159"/>
      <c r="Y3" s="159"/>
      <c r="Z3" s="159"/>
      <c r="AA3" s="159"/>
      <c r="AB3" s="159"/>
      <c r="AC3" s="159"/>
      <c r="AD3" s="159"/>
      <c r="AE3" s="160"/>
      <c r="AF3" s="157" t="s">
        <v>178</v>
      </c>
      <c r="AG3" s="140"/>
      <c r="AH3" s="161">
        <v>43476</v>
      </c>
      <c r="AI3" s="140"/>
    </row>
    <row r="4" spans="1:35">
      <c r="A4" s="4"/>
      <c r="B4" s="4"/>
      <c r="C4" s="4"/>
      <c r="D4" s="4"/>
      <c r="E4" s="4"/>
      <c r="F4" s="4"/>
      <c r="G4" s="4"/>
      <c r="H4" s="4"/>
      <c r="I4" s="4"/>
      <c r="J4" s="4"/>
      <c r="K4" s="4"/>
      <c r="L4" s="5"/>
      <c r="M4" s="5"/>
      <c r="N4" s="5"/>
      <c r="O4" s="5"/>
      <c r="P4" s="5"/>
      <c r="Q4" s="5"/>
      <c r="R4" s="5"/>
      <c r="S4" s="5"/>
      <c r="T4" s="5"/>
      <c r="U4" s="5"/>
      <c r="V4" s="4"/>
      <c r="W4" s="4"/>
      <c r="X4" s="4"/>
      <c r="Y4" s="4"/>
      <c r="Z4" s="4"/>
      <c r="AA4" s="4"/>
      <c r="AB4" s="4"/>
      <c r="AC4" s="4"/>
    </row>
    <row r="5" spans="1:35" hidden="1">
      <c r="A5" s="7">
        <v>10</v>
      </c>
      <c r="B5" s="7">
        <v>4</v>
      </c>
      <c r="C5" s="7">
        <v>100</v>
      </c>
      <c r="D5" s="7" t="s">
        <v>31</v>
      </c>
      <c r="E5" s="7"/>
      <c r="F5" s="8" t="s">
        <v>41</v>
      </c>
      <c r="G5" s="9" t="s">
        <v>100</v>
      </c>
      <c r="H5" s="7"/>
      <c r="I5" s="7"/>
      <c r="J5" s="7"/>
      <c r="K5" s="7"/>
      <c r="L5" s="10"/>
      <c r="M5" s="10"/>
      <c r="N5" s="10"/>
      <c r="O5" s="10"/>
      <c r="P5" s="10"/>
      <c r="Q5" s="10"/>
      <c r="R5" s="10"/>
      <c r="S5" s="10"/>
      <c r="T5" s="10"/>
      <c r="U5" s="10"/>
      <c r="V5" s="4"/>
      <c r="W5" s="4"/>
      <c r="X5" s="4"/>
      <c r="Y5" s="4"/>
      <c r="Z5" s="4"/>
      <c r="AA5" s="4"/>
      <c r="AB5" s="4"/>
      <c r="AC5" s="4"/>
    </row>
    <row r="6" spans="1:35" hidden="1">
      <c r="A6" s="7">
        <v>6</v>
      </c>
      <c r="B6" s="7">
        <v>3</v>
      </c>
      <c r="C6" s="7">
        <v>60</v>
      </c>
      <c r="D6" s="7" t="s">
        <v>32</v>
      </c>
      <c r="E6" s="7"/>
      <c r="F6" s="8" t="s">
        <v>43</v>
      </c>
      <c r="G6" s="9" t="s">
        <v>42</v>
      </c>
      <c r="H6" s="7"/>
      <c r="I6" s="7"/>
      <c r="J6" s="7"/>
      <c r="K6" s="7"/>
      <c r="L6" s="10"/>
      <c r="M6" s="10"/>
      <c r="N6" s="10"/>
      <c r="O6" s="10"/>
      <c r="P6" s="10"/>
      <c r="Q6" s="10"/>
      <c r="R6" s="10"/>
      <c r="S6" s="10"/>
      <c r="T6" s="10"/>
      <c r="U6" s="10"/>
      <c r="V6" s="4"/>
      <c r="W6" s="4"/>
      <c r="X6" s="4"/>
      <c r="Y6" s="4"/>
      <c r="Z6" s="4"/>
      <c r="AA6" s="4"/>
      <c r="AB6" s="4"/>
      <c r="AC6" s="4"/>
    </row>
    <row r="7" spans="1:35" hidden="1">
      <c r="A7" s="7">
        <v>2</v>
      </c>
      <c r="B7" s="7">
        <v>2</v>
      </c>
      <c r="C7" s="7">
        <v>25</v>
      </c>
      <c r="D7" s="7"/>
      <c r="E7" s="7"/>
      <c r="F7" s="8" t="s">
        <v>44</v>
      </c>
      <c r="G7" s="9" t="s">
        <v>42</v>
      </c>
      <c r="H7" s="7"/>
      <c r="I7" s="7"/>
      <c r="J7" s="7"/>
      <c r="K7" s="7"/>
      <c r="L7" s="10"/>
      <c r="M7" s="10"/>
      <c r="N7" s="10"/>
      <c r="O7" s="10"/>
      <c r="P7" s="10"/>
      <c r="Q7" s="10"/>
      <c r="R7" s="10"/>
      <c r="S7" s="10"/>
      <c r="T7" s="10"/>
      <c r="U7" s="10"/>
      <c r="V7" s="4"/>
      <c r="W7" s="4"/>
      <c r="X7" s="4"/>
      <c r="Y7" s="4"/>
      <c r="Z7" s="4"/>
      <c r="AA7" s="4"/>
      <c r="AB7" s="4"/>
      <c r="AC7" s="4"/>
    </row>
    <row r="8" spans="1:35" hidden="1">
      <c r="A8" s="7"/>
      <c r="B8" s="7">
        <v>1</v>
      </c>
      <c r="C8" s="7">
        <v>10</v>
      </c>
      <c r="D8" s="7"/>
      <c r="E8" s="7"/>
      <c r="F8" s="8" t="s">
        <v>45</v>
      </c>
      <c r="G8" s="9" t="s">
        <v>42</v>
      </c>
      <c r="H8" s="7"/>
      <c r="I8" s="7"/>
      <c r="J8" s="7"/>
      <c r="K8" s="7"/>
      <c r="L8" s="10"/>
      <c r="M8" s="10"/>
      <c r="N8" s="10"/>
      <c r="O8" s="10"/>
      <c r="P8" s="10"/>
      <c r="Q8" s="10"/>
      <c r="R8" s="10"/>
      <c r="S8" s="10"/>
      <c r="T8" s="10"/>
      <c r="U8" s="10"/>
      <c r="V8" s="4"/>
      <c r="W8" s="4"/>
      <c r="X8" s="4"/>
      <c r="Y8" s="4"/>
      <c r="Z8" s="4"/>
      <c r="AA8" s="4"/>
      <c r="AB8" s="4"/>
      <c r="AC8" s="4"/>
    </row>
    <row r="9" spans="1:35" hidden="1">
      <c r="A9" s="7"/>
      <c r="B9" s="7"/>
      <c r="C9" s="7"/>
      <c r="D9" s="7"/>
      <c r="E9" s="7"/>
      <c r="F9" s="8" t="s">
        <v>46</v>
      </c>
      <c r="G9" s="9" t="s">
        <v>42</v>
      </c>
      <c r="H9" s="7"/>
      <c r="I9" s="7"/>
      <c r="J9" s="7"/>
      <c r="K9" s="7"/>
      <c r="L9" s="10"/>
      <c r="M9" s="10"/>
      <c r="N9" s="10"/>
      <c r="O9" s="10"/>
      <c r="P9" s="10"/>
      <c r="Q9" s="10"/>
      <c r="R9" s="10"/>
      <c r="S9" s="10"/>
      <c r="T9" s="10"/>
      <c r="U9" s="10"/>
      <c r="V9" s="4"/>
      <c r="W9" s="4"/>
      <c r="X9" s="4"/>
      <c r="Y9" s="4"/>
      <c r="Z9" s="4"/>
      <c r="AA9" s="4"/>
      <c r="AB9" s="4"/>
      <c r="AC9" s="4"/>
    </row>
    <row r="10" spans="1:35" hidden="1">
      <c r="A10" s="7"/>
      <c r="B10" s="7"/>
      <c r="C10" s="7"/>
      <c r="D10" s="7"/>
      <c r="E10" s="7"/>
      <c r="F10" s="8" t="s">
        <v>47</v>
      </c>
      <c r="G10" s="9" t="s">
        <v>48</v>
      </c>
      <c r="H10" s="7"/>
      <c r="I10" s="7"/>
      <c r="J10" s="7"/>
      <c r="K10" s="7"/>
      <c r="L10" s="10"/>
      <c r="M10" s="10"/>
      <c r="N10" s="10"/>
      <c r="O10" s="10"/>
      <c r="P10" s="10"/>
      <c r="Q10" s="10"/>
      <c r="R10" s="10"/>
      <c r="S10" s="10"/>
      <c r="T10" s="10"/>
      <c r="U10" s="10"/>
      <c r="V10" s="4"/>
      <c r="W10" s="4"/>
      <c r="X10" s="4"/>
      <c r="Y10" s="4"/>
      <c r="Z10" s="4"/>
      <c r="AA10" s="4"/>
      <c r="AB10" s="4"/>
      <c r="AC10" s="4"/>
    </row>
    <row r="11" spans="1:35" ht="25.5" hidden="1">
      <c r="A11" s="7"/>
      <c r="B11" s="7"/>
      <c r="C11" s="7"/>
      <c r="D11" s="7"/>
      <c r="E11" s="7"/>
      <c r="F11" s="8" t="s">
        <v>124</v>
      </c>
      <c r="G11" s="9" t="s">
        <v>48</v>
      </c>
      <c r="H11" s="7"/>
      <c r="I11" s="7"/>
      <c r="J11" s="7"/>
      <c r="K11" s="7"/>
      <c r="L11" s="10"/>
      <c r="M11" s="10"/>
      <c r="N11" s="10"/>
      <c r="O11" s="10"/>
      <c r="P11" s="10"/>
      <c r="Q11" s="10"/>
      <c r="R11" s="10"/>
      <c r="S11" s="10"/>
      <c r="T11" s="10"/>
      <c r="U11" s="10"/>
      <c r="V11" s="4"/>
      <c r="W11" s="4"/>
      <c r="X11" s="4"/>
      <c r="Y11" s="4"/>
      <c r="Z11" s="4"/>
      <c r="AA11" s="4"/>
      <c r="AB11" s="4"/>
      <c r="AC11" s="4"/>
    </row>
    <row r="12" spans="1:35" hidden="1">
      <c r="A12" s="7"/>
      <c r="B12" s="7"/>
      <c r="C12" s="7"/>
      <c r="D12" s="7"/>
      <c r="E12" s="7"/>
      <c r="F12" s="8" t="s">
        <v>49</v>
      </c>
      <c r="G12" s="9" t="s">
        <v>48</v>
      </c>
      <c r="H12" s="7"/>
      <c r="I12" s="7"/>
      <c r="J12" s="7"/>
      <c r="K12" s="7"/>
      <c r="L12" s="10"/>
      <c r="M12" s="10"/>
      <c r="N12" s="10"/>
      <c r="O12" s="10"/>
      <c r="P12" s="10"/>
      <c r="Q12" s="10"/>
      <c r="R12" s="10"/>
      <c r="S12" s="10"/>
      <c r="T12" s="10"/>
      <c r="U12" s="10"/>
      <c r="V12" s="4"/>
      <c r="W12" s="4"/>
      <c r="X12" s="4"/>
      <c r="Y12" s="4"/>
      <c r="Z12" s="4"/>
      <c r="AA12" s="4"/>
      <c r="AB12" s="4"/>
      <c r="AC12" s="4"/>
    </row>
    <row r="13" spans="1:35" hidden="1">
      <c r="A13" s="7"/>
      <c r="B13" s="7"/>
      <c r="C13" s="7"/>
      <c r="D13" s="7"/>
      <c r="E13" s="7"/>
      <c r="F13" s="11" t="s">
        <v>50</v>
      </c>
      <c r="G13" s="12" t="s">
        <v>101</v>
      </c>
      <c r="H13" s="7"/>
      <c r="I13" s="7"/>
      <c r="J13" s="7"/>
      <c r="K13" s="7"/>
      <c r="L13" s="10"/>
      <c r="M13" s="10"/>
      <c r="N13" s="10"/>
      <c r="O13" s="10"/>
      <c r="P13" s="10"/>
      <c r="Q13" s="10"/>
      <c r="R13" s="10"/>
      <c r="S13" s="10"/>
      <c r="T13" s="10"/>
      <c r="U13" s="10"/>
      <c r="V13" s="4"/>
      <c r="W13" s="4"/>
      <c r="X13" s="4"/>
      <c r="Y13" s="4"/>
      <c r="Z13" s="4"/>
      <c r="AA13" s="4"/>
      <c r="AB13" s="4"/>
      <c r="AC13" s="4"/>
    </row>
    <row r="14" spans="1:35" hidden="1">
      <c r="A14" s="7"/>
      <c r="B14" s="7"/>
      <c r="C14" s="7"/>
      <c r="D14" s="7"/>
      <c r="E14" s="7"/>
      <c r="F14" s="11" t="s">
        <v>51</v>
      </c>
      <c r="G14" s="9" t="s">
        <v>52</v>
      </c>
      <c r="H14" s="7"/>
      <c r="I14" s="7"/>
      <c r="J14" s="7"/>
      <c r="K14" s="7"/>
      <c r="L14" s="10"/>
      <c r="M14" s="10"/>
      <c r="N14" s="10"/>
      <c r="O14" s="10"/>
      <c r="P14" s="10"/>
      <c r="Q14" s="10"/>
      <c r="R14" s="10"/>
      <c r="S14" s="10"/>
      <c r="T14" s="10"/>
      <c r="U14" s="10"/>
      <c r="V14" s="4"/>
      <c r="W14" s="4"/>
      <c r="X14" s="4"/>
      <c r="Y14" s="4"/>
      <c r="Z14" s="4"/>
      <c r="AA14" s="4"/>
      <c r="AB14" s="4"/>
      <c r="AC14" s="4"/>
    </row>
    <row r="15" spans="1:35" hidden="1">
      <c r="A15" s="7"/>
      <c r="B15" s="7"/>
      <c r="C15" s="7"/>
      <c r="D15" s="7"/>
      <c r="E15" s="7"/>
      <c r="F15" s="11" t="s">
        <v>53</v>
      </c>
      <c r="G15" s="12" t="s">
        <v>54</v>
      </c>
      <c r="H15" s="7"/>
      <c r="I15" s="7"/>
      <c r="J15" s="7"/>
      <c r="K15" s="7"/>
      <c r="L15" s="10"/>
      <c r="M15" s="10"/>
      <c r="N15" s="10"/>
      <c r="O15" s="10"/>
      <c r="P15" s="10"/>
      <c r="Q15" s="10"/>
      <c r="R15" s="10"/>
      <c r="S15" s="10"/>
      <c r="T15" s="10"/>
      <c r="U15" s="10"/>
      <c r="V15" s="4"/>
      <c r="W15" s="4"/>
      <c r="X15" s="4"/>
      <c r="Y15" s="4"/>
      <c r="Z15" s="4"/>
      <c r="AA15" s="4"/>
      <c r="AB15" s="4"/>
      <c r="AC15" s="4"/>
    </row>
    <row r="16" spans="1:35" hidden="1">
      <c r="A16" s="7"/>
      <c r="B16" s="7"/>
      <c r="C16" s="7"/>
      <c r="D16" s="7"/>
      <c r="E16" s="7"/>
      <c r="F16" s="11" t="s">
        <v>55</v>
      </c>
      <c r="G16" s="9" t="s">
        <v>102</v>
      </c>
      <c r="H16" s="7"/>
      <c r="I16" s="7"/>
      <c r="J16" s="7"/>
      <c r="K16" s="7"/>
      <c r="L16" s="10"/>
      <c r="M16" s="10"/>
      <c r="N16" s="10"/>
      <c r="O16" s="10"/>
      <c r="P16" s="10"/>
      <c r="Q16" s="10"/>
      <c r="R16" s="10"/>
      <c r="S16" s="10"/>
      <c r="T16" s="10"/>
      <c r="U16" s="10"/>
      <c r="V16" s="4"/>
      <c r="W16" s="4"/>
      <c r="X16" s="4"/>
      <c r="Y16" s="4"/>
      <c r="Z16" s="4"/>
      <c r="AA16" s="4"/>
      <c r="AB16" s="4"/>
      <c r="AC16" s="4"/>
    </row>
    <row r="17" spans="1:29" hidden="1">
      <c r="A17" s="7"/>
      <c r="B17" s="7"/>
      <c r="C17" s="7"/>
      <c r="D17" s="7"/>
      <c r="E17" s="7"/>
      <c r="F17" s="11" t="s">
        <v>56</v>
      </c>
      <c r="G17" s="9" t="s">
        <v>103</v>
      </c>
      <c r="H17" s="7"/>
      <c r="I17" s="7"/>
      <c r="J17" s="7"/>
      <c r="K17" s="7"/>
      <c r="L17" s="10"/>
      <c r="M17" s="10"/>
      <c r="N17" s="10"/>
      <c r="O17" s="10"/>
      <c r="P17" s="10"/>
      <c r="Q17" s="10"/>
      <c r="R17" s="10"/>
      <c r="S17" s="10"/>
      <c r="T17" s="10"/>
      <c r="U17" s="10"/>
      <c r="V17" s="4"/>
      <c r="W17" s="4"/>
      <c r="X17" s="4"/>
      <c r="Y17" s="4"/>
      <c r="Z17" s="4"/>
      <c r="AA17" s="4"/>
      <c r="AB17" s="4"/>
      <c r="AC17" s="4"/>
    </row>
    <row r="18" spans="1:29" hidden="1">
      <c r="A18" s="7"/>
      <c r="B18" s="7"/>
      <c r="C18" s="7"/>
      <c r="D18" s="7"/>
      <c r="E18" s="7"/>
      <c r="F18" s="11" t="s">
        <v>57</v>
      </c>
      <c r="G18" s="9" t="s">
        <v>58</v>
      </c>
      <c r="H18" s="7"/>
      <c r="I18" s="7"/>
      <c r="J18" s="7"/>
      <c r="K18" s="7"/>
      <c r="L18" s="10"/>
      <c r="M18" s="10"/>
      <c r="N18" s="10"/>
      <c r="O18" s="10"/>
      <c r="P18" s="10"/>
      <c r="Q18" s="10"/>
      <c r="R18" s="10"/>
      <c r="S18" s="10"/>
      <c r="T18" s="10"/>
      <c r="U18" s="10"/>
      <c r="V18" s="4"/>
      <c r="W18" s="4"/>
      <c r="X18" s="4"/>
      <c r="Y18" s="4"/>
      <c r="Z18" s="4"/>
      <c r="AA18" s="4"/>
      <c r="AB18" s="4"/>
      <c r="AC18" s="4"/>
    </row>
    <row r="19" spans="1:29" hidden="1">
      <c r="A19" s="7"/>
      <c r="B19" s="7"/>
      <c r="C19" s="7"/>
      <c r="D19" s="7"/>
      <c r="E19" s="7"/>
      <c r="F19" s="11" t="s">
        <v>59</v>
      </c>
      <c r="G19" s="9" t="s">
        <v>60</v>
      </c>
      <c r="H19" s="7"/>
      <c r="I19" s="7"/>
      <c r="J19" s="7"/>
      <c r="K19" s="7"/>
      <c r="L19" s="10"/>
      <c r="M19" s="10"/>
      <c r="N19" s="10"/>
      <c r="O19" s="10"/>
      <c r="P19" s="10"/>
      <c r="Q19" s="10"/>
      <c r="R19" s="10"/>
      <c r="S19" s="10"/>
      <c r="T19" s="10"/>
      <c r="U19" s="10"/>
      <c r="V19" s="4"/>
      <c r="W19" s="4"/>
      <c r="X19" s="4"/>
      <c r="Y19" s="4"/>
      <c r="Z19" s="4"/>
      <c r="AA19" s="4"/>
      <c r="AB19" s="4"/>
      <c r="AC19" s="4"/>
    </row>
    <row r="20" spans="1:29" ht="25.5" hidden="1">
      <c r="A20" s="7"/>
      <c r="B20" s="7"/>
      <c r="C20" s="7"/>
      <c r="D20" s="7"/>
      <c r="E20" s="7"/>
      <c r="F20" s="11" t="s">
        <v>61</v>
      </c>
      <c r="G20" s="9" t="s">
        <v>62</v>
      </c>
      <c r="H20" s="7"/>
      <c r="I20" s="7"/>
      <c r="J20" s="7"/>
      <c r="K20" s="7"/>
      <c r="L20" s="10"/>
      <c r="M20" s="10"/>
      <c r="N20" s="10"/>
      <c r="O20" s="10"/>
      <c r="P20" s="10"/>
      <c r="Q20" s="10"/>
      <c r="R20" s="10"/>
      <c r="S20" s="10"/>
      <c r="T20" s="10"/>
      <c r="U20" s="10"/>
      <c r="V20" s="4"/>
      <c r="W20" s="4"/>
      <c r="X20" s="4"/>
      <c r="Y20" s="4"/>
      <c r="Z20" s="4"/>
      <c r="AA20" s="4"/>
      <c r="AB20" s="4"/>
      <c r="AC20" s="4"/>
    </row>
    <row r="21" spans="1:29" hidden="1">
      <c r="A21" s="7"/>
      <c r="B21" s="7"/>
      <c r="C21" s="7"/>
      <c r="D21" s="7"/>
      <c r="E21" s="7"/>
      <c r="F21" s="11" t="s">
        <v>63</v>
      </c>
      <c r="G21" s="9" t="s">
        <v>62</v>
      </c>
      <c r="H21" s="7"/>
      <c r="I21" s="7"/>
      <c r="J21" s="7"/>
      <c r="K21" s="7"/>
      <c r="L21" s="10"/>
      <c r="M21" s="10"/>
      <c r="N21" s="10"/>
      <c r="O21" s="10"/>
      <c r="P21" s="10"/>
      <c r="Q21" s="10"/>
      <c r="R21" s="10"/>
      <c r="S21" s="10"/>
      <c r="T21" s="10"/>
      <c r="U21" s="10"/>
      <c r="V21" s="4"/>
      <c r="W21" s="4"/>
      <c r="X21" s="4"/>
      <c r="Y21" s="4"/>
      <c r="Z21" s="4"/>
      <c r="AA21" s="4"/>
      <c r="AB21" s="4"/>
      <c r="AC21" s="4"/>
    </row>
    <row r="22" spans="1:29" hidden="1">
      <c r="A22" s="7"/>
      <c r="B22" s="7"/>
      <c r="C22" s="7"/>
      <c r="D22" s="7"/>
      <c r="E22" s="7"/>
      <c r="F22" s="11" t="s">
        <v>64</v>
      </c>
      <c r="G22" s="9" t="s">
        <v>65</v>
      </c>
      <c r="H22" s="7"/>
      <c r="I22" s="7"/>
      <c r="J22" s="7"/>
      <c r="K22" s="7"/>
      <c r="L22" s="10"/>
      <c r="M22" s="10"/>
      <c r="N22" s="10"/>
      <c r="O22" s="10"/>
      <c r="P22" s="10"/>
      <c r="Q22" s="10"/>
      <c r="R22" s="10"/>
      <c r="S22" s="10"/>
      <c r="T22" s="10"/>
      <c r="U22" s="10"/>
      <c r="V22" s="4"/>
      <c r="W22" s="4"/>
      <c r="X22" s="4"/>
      <c r="Y22" s="4"/>
      <c r="Z22" s="4"/>
      <c r="AA22" s="4"/>
      <c r="AB22" s="4"/>
      <c r="AC22" s="4"/>
    </row>
    <row r="23" spans="1:29" hidden="1">
      <c r="A23" s="7"/>
      <c r="B23" s="7"/>
      <c r="C23" s="7"/>
      <c r="D23" s="7"/>
      <c r="E23" s="7"/>
      <c r="F23" s="11" t="s">
        <v>66</v>
      </c>
      <c r="G23" s="9" t="s">
        <v>65</v>
      </c>
      <c r="H23" s="7"/>
      <c r="I23" s="7"/>
      <c r="J23" s="7"/>
      <c r="K23" s="7"/>
      <c r="L23" s="10"/>
      <c r="M23" s="10"/>
      <c r="N23" s="10"/>
      <c r="O23" s="10"/>
      <c r="P23" s="10"/>
      <c r="Q23" s="10"/>
      <c r="R23" s="10"/>
      <c r="S23" s="10"/>
      <c r="T23" s="10"/>
      <c r="U23" s="10"/>
      <c r="V23" s="4"/>
      <c r="W23" s="4"/>
      <c r="X23" s="4"/>
      <c r="Y23" s="4"/>
      <c r="Z23" s="4"/>
      <c r="AA23" s="4"/>
      <c r="AB23" s="4"/>
      <c r="AC23" s="4"/>
    </row>
    <row r="24" spans="1:29" ht="25.5" hidden="1">
      <c r="A24" s="7"/>
      <c r="B24" s="7"/>
      <c r="C24" s="7"/>
      <c r="D24" s="7"/>
      <c r="E24" s="7"/>
      <c r="F24" s="11" t="s">
        <v>67</v>
      </c>
      <c r="G24" s="9" t="s">
        <v>65</v>
      </c>
      <c r="H24" s="7"/>
      <c r="I24" s="7"/>
      <c r="J24" s="7"/>
      <c r="K24" s="7"/>
      <c r="L24" s="10"/>
      <c r="M24" s="10"/>
      <c r="N24" s="10"/>
      <c r="O24" s="10"/>
      <c r="P24" s="10"/>
      <c r="Q24" s="10"/>
      <c r="R24" s="10"/>
      <c r="S24" s="10"/>
      <c r="T24" s="10"/>
      <c r="U24" s="10"/>
      <c r="V24" s="4"/>
      <c r="W24" s="4"/>
      <c r="X24" s="4"/>
      <c r="Y24" s="4"/>
      <c r="Z24" s="4"/>
      <c r="AA24" s="4"/>
      <c r="AB24" s="4"/>
      <c r="AC24" s="4"/>
    </row>
    <row r="25" spans="1:29" ht="25.5" hidden="1">
      <c r="A25" s="7"/>
      <c r="B25" s="7"/>
      <c r="C25" s="7"/>
      <c r="D25" s="7"/>
      <c r="E25" s="7"/>
      <c r="F25" s="11" t="s">
        <v>67</v>
      </c>
      <c r="G25" s="9" t="s">
        <v>65</v>
      </c>
      <c r="H25" s="7"/>
      <c r="I25" s="7"/>
      <c r="J25" s="7"/>
      <c r="K25" s="7"/>
      <c r="L25" s="10"/>
      <c r="M25" s="10"/>
      <c r="N25" s="10"/>
      <c r="O25" s="10"/>
      <c r="P25" s="10"/>
      <c r="Q25" s="10"/>
      <c r="R25" s="10"/>
      <c r="S25" s="10"/>
      <c r="T25" s="10"/>
      <c r="U25" s="10"/>
      <c r="V25" s="4"/>
      <c r="W25" s="4"/>
      <c r="X25" s="4"/>
      <c r="Y25" s="4"/>
      <c r="Z25" s="4"/>
      <c r="AA25" s="4"/>
      <c r="AB25" s="4"/>
      <c r="AC25" s="4"/>
    </row>
    <row r="26" spans="1:29" hidden="1">
      <c r="A26" s="7"/>
      <c r="B26" s="7"/>
      <c r="C26" s="7"/>
      <c r="D26" s="7"/>
      <c r="E26" s="7"/>
      <c r="F26" s="11" t="s">
        <v>68</v>
      </c>
      <c r="G26" s="9" t="s">
        <v>62</v>
      </c>
      <c r="H26" s="7"/>
      <c r="I26" s="7"/>
      <c r="J26" s="7"/>
      <c r="K26" s="7"/>
      <c r="L26" s="10"/>
      <c r="M26" s="10"/>
      <c r="N26" s="10"/>
      <c r="O26" s="10"/>
      <c r="P26" s="10"/>
      <c r="Q26" s="10"/>
      <c r="R26" s="10"/>
      <c r="S26" s="10"/>
      <c r="T26" s="10"/>
      <c r="U26" s="10"/>
      <c r="V26" s="4"/>
      <c r="W26" s="4"/>
      <c r="X26" s="4"/>
      <c r="Y26" s="4"/>
      <c r="Z26" s="4"/>
      <c r="AA26" s="4"/>
      <c r="AB26" s="4"/>
      <c r="AC26" s="4"/>
    </row>
    <row r="27" spans="1:29" hidden="1">
      <c r="A27" s="7"/>
      <c r="B27" s="7"/>
      <c r="C27" s="7"/>
      <c r="D27" s="7"/>
      <c r="E27" s="7"/>
      <c r="F27" s="11" t="s">
        <v>69</v>
      </c>
      <c r="G27" s="14" t="s">
        <v>125</v>
      </c>
      <c r="H27" s="7"/>
      <c r="I27" s="7"/>
      <c r="J27" s="7"/>
      <c r="K27" s="7"/>
      <c r="L27" s="10"/>
      <c r="M27" s="10"/>
      <c r="N27" s="10"/>
      <c r="O27" s="10"/>
      <c r="P27" s="10"/>
      <c r="Q27" s="10"/>
      <c r="R27" s="10"/>
      <c r="S27" s="10"/>
      <c r="T27" s="10"/>
      <c r="U27" s="10"/>
      <c r="V27" s="4"/>
      <c r="W27" s="4"/>
      <c r="X27" s="4"/>
      <c r="Y27" s="4"/>
      <c r="Z27" s="4"/>
      <c r="AA27" s="4"/>
      <c r="AB27" s="4"/>
      <c r="AC27" s="4"/>
    </row>
    <row r="28" spans="1:29" ht="25.5" hidden="1">
      <c r="A28" s="7"/>
      <c r="B28" s="7"/>
      <c r="C28" s="7"/>
      <c r="D28" s="7"/>
      <c r="E28" s="7"/>
      <c r="F28" s="11" t="s">
        <v>70</v>
      </c>
      <c r="G28" s="14" t="s">
        <v>125</v>
      </c>
      <c r="H28" s="7"/>
      <c r="I28" s="7"/>
      <c r="J28" s="7"/>
      <c r="K28" s="7"/>
      <c r="L28" s="10"/>
      <c r="M28" s="10"/>
      <c r="N28" s="10"/>
      <c r="O28" s="10"/>
      <c r="P28" s="10"/>
      <c r="Q28" s="10"/>
      <c r="R28" s="10"/>
      <c r="S28" s="10"/>
      <c r="T28" s="10"/>
      <c r="U28" s="10"/>
      <c r="V28" s="4"/>
      <c r="W28" s="4"/>
      <c r="X28" s="4"/>
      <c r="Y28" s="4"/>
      <c r="Z28" s="4"/>
      <c r="AA28" s="4"/>
      <c r="AB28" s="4"/>
      <c r="AC28" s="4"/>
    </row>
    <row r="29" spans="1:29" ht="25.5" hidden="1">
      <c r="A29" s="7"/>
      <c r="B29" s="7"/>
      <c r="C29" s="7"/>
      <c r="D29" s="7"/>
      <c r="E29" s="7"/>
      <c r="F29" s="11" t="s">
        <v>71</v>
      </c>
      <c r="G29" s="14" t="s">
        <v>125</v>
      </c>
      <c r="H29" s="7"/>
      <c r="I29" s="7"/>
      <c r="J29" s="7"/>
      <c r="K29" s="7"/>
      <c r="L29" s="10"/>
      <c r="M29" s="10"/>
      <c r="N29" s="10"/>
      <c r="O29" s="10"/>
      <c r="P29" s="10"/>
      <c r="Q29" s="10"/>
      <c r="R29" s="10"/>
      <c r="S29" s="10"/>
      <c r="T29" s="10"/>
      <c r="U29" s="10"/>
      <c r="V29" s="4"/>
      <c r="W29" s="4"/>
      <c r="X29" s="4"/>
      <c r="Y29" s="4"/>
      <c r="Z29" s="4"/>
      <c r="AA29" s="4"/>
      <c r="AB29" s="4"/>
      <c r="AC29" s="4"/>
    </row>
    <row r="30" spans="1:29" hidden="1">
      <c r="A30" s="7"/>
      <c r="B30" s="7"/>
      <c r="C30" s="7"/>
      <c r="D30" s="7"/>
      <c r="E30" s="7"/>
      <c r="F30" s="11" t="s">
        <v>72</v>
      </c>
      <c r="G30" s="14" t="s">
        <v>125</v>
      </c>
      <c r="H30" s="7"/>
      <c r="I30" s="7"/>
      <c r="J30" s="7"/>
      <c r="K30" s="7"/>
      <c r="L30" s="10"/>
      <c r="M30" s="10"/>
      <c r="N30" s="10"/>
      <c r="O30" s="10"/>
      <c r="P30" s="10"/>
      <c r="Q30" s="10"/>
      <c r="R30" s="10"/>
      <c r="S30" s="10"/>
      <c r="T30" s="10"/>
      <c r="U30" s="10"/>
      <c r="V30" s="4"/>
      <c r="W30" s="4"/>
      <c r="X30" s="4"/>
      <c r="Y30" s="4"/>
      <c r="Z30" s="4"/>
      <c r="AA30" s="4"/>
      <c r="AB30" s="4"/>
      <c r="AC30" s="4"/>
    </row>
    <row r="31" spans="1:29" hidden="1">
      <c r="A31" s="7"/>
      <c r="B31" s="7"/>
      <c r="C31" s="7"/>
      <c r="D31" s="7"/>
      <c r="E31" s="7"/>
      <c r="F31" s="11" t="s">
        <v>73</v>
      </c>
      <c r="G31" s="14" t="s">
        <v>125</v>
      </c>
      <c r="H31" s="7"/>
      <c r="I31" s="7"/>
      <c r="J31" s="7"/>
      <c r="K31" s="7"/>
      <c r="L31" s="10"/>
      <c r="M31" s="10"/>
      <c r="N31" s="10"/>
      <c r="O31" s="10"/>
      <c r="P31" s="10"/>
      <c r="Q31" s="10"/>
      <c r="R31" s="10"/>
      <c r="S31" s="10"/>
      <c r="T31" s="10"/>
      <c r="U31" s="10"/>
      <c r="V31" s="4"/>
      <c r="W31" s="4"/>
      <c r="X31" s="4"/>
      <c r="Y31" s="4"/>
      <c r="Z31" s="4"/>
      <c r="AA31" s="4"/>
      <c r="AB31" s="4"/>
      <c r="AC31" s="4"/>
    </row>
    <row r="32" spans="1:29" hidden="1">
      <c r="A32" s="7"/>
      <c r="B32" s="7"/>
      <c r="C32" s="7"/>
      <c r="D32" s="7"/>
      <c r="E32" s="7"/>
      <c r="F32" s="11" t="s">
        <v>74</v>
      </c>
      <c r="G32" s="14" t="s">
        <v>125</v>
      </c>
      <c r="H32" s="7"/>
      <c r="I32" s="7"/>
      <c r="J32" s="7"/>
      <c r="K32" s="7"/>
      <c r="L32" s="10"/>
      <c r="M32" s="10"/>
      <c r="N32" s="10"/>
      <c r="O32" s="10"/>
      <c r="P32" s="10"/>
      <c r="Q32" s="10"/>
      <c r="R32" s="10"/>
      <c r="S32" s="10"/>
      <c r="T32" s="10"/>
      <c r="U32" s="10"/>
      <c r="V32" s="4"/>
      <c r="W32" s="4"/>
      <c r="X32" s="4"/>
      <c r="Y32" s="4"/>
      <c r="Z32" s="4"/>
      <c r="AA32" s="4"/>
      <c r="AB32" s="4"/>
      <c r="AC32" s="4"/>
    </row>
    <row r="33" spans="1:29" hidden="1">
      <c r="A33" s="7"/>
      <c r="B33" s="7"/>
      <c r="C33" s="7"/>
      <c r="D33" s="7"/>
      <c r="E33" s="7"/>
      <c r="F33" s="11" t="s">
        <v>75</v>
      </c>
      <c r="G33" s="9" t="s">
        <v>76</v>
      </c>
      <c r="H33" s="7"/>
      <c r="I33" s="7"/>
      <c r="J33" s="7"/>
      <c r="K33" s="7"/>
      <c r="L33" s="10"/>
      <c r="M33" s="10"/>
      <c r="N33" s="10"/>
      <c r="O33" s="10"/>
      <c r="P33" s="10"/>
      <c r="Q33" s="10"/>
      <c r="R33" s="10"/>
      <c r="S33" s="10"/>
      <c r="T33" s="10"/>
      <c r="U33" s="10"/>
      <c r="V33" s="4"/>
      <c r="W33" s="4"/>
      <c r="X33" s="4"/>
      <c r="Y33" s="4"/>
      <c r="Z33" s="4"/>
      <c r="AA33" s="4"/>
      <c r="AB33" s="4"/>
      <c r="AC33" s="4"/>
    </row>
    <row r="34" spans="1:29" hidden="1">
      <c r="A34" s="7"/>
      <c r="B34" s="7"/>
      <c r="C34" s="7"/>
      <c r="D34" s="7"/>
      <c r="E34" s="7"/>
      <c r="F34" s="11" t="s">
        <v>77</v>
      </c>
      <c r="G34" s="9" t="s">
        <v>76</v>
      </c>
      <c r="H34" s="7"/>
      <c r="I34" s="7"/>
      <c r="J34" s="7"/>
      <c r="K34" s="7"/>
      <c r="L34" s="10"/>
      <c r="M34" s="10"/>
      <c r="N34" s="10"/>
      <c r="O34" s="10"/>
      <c r="P34" s="10"/>
      <c r="Q34" s="10"/>
      <c r="R34" s="10"/>
      <c r="S34" s="10"/>
      <c r="T34" s="10"/>
      <c r="U34" s="10"/>
      <c r="V34" s="4"/>
      <c r="W34" s="4"/>
      <c r="X34" s="4"/>
      <c r="Y34" s="4"/>
      <c r="Z34" s="4"/>
      <c r="AA34" s="4"/>
      <c r="AB34" s="4"/>
      <c r="AC34" s="4"/>
    </row>
    <row r="35" spans="1:29" hidden="1">
      <c r="A35" s="7"/>
      <c r="B35" s="7"/>
      <c r="C35" s="7"/>
      <c r="D35" s="7"/>
      <c r="E35" s="7"/>
      <c r="F35" s="8" t="s">
        <v>78</v>
      </c>
      <c r="G35" s="9" t="s">
        <v>76</v>
      </c>
      <c r="H35" s="7"/>
      <c r="I35" s="7"/>
      <c r="J35" s="7"/>
      <c r="K35" s="7"/>
      <c r="L35" s="10"/>
      <c r="M35" s="10"/>
      <c r="N35" s="10"/>
      <c r="O35" s="10"/>
      <c r="P35" s="10"/>
      <c r="Q35" s="10"/>
      <c r="R35" s="10"/>
      <c r="S35" s="10"/>
      <c r="T35" s="10"/>
      <c r="U35" s="10"/>
      <c r="V35" s="4"/>
      <c r="W35" s="4"/>
      <c r="X35" s="4"/>
      <c r="Y35" s="4"/>
      <c r="Z35" s="4"/>
      <c r="AA35" s="4"/>
      <c r="AB35" s="4"/>
      <c r="AC35" s="4"/>
    </row>
    <row r="36" spans="1:29" hidden="1">
      <c r="A36" s="7"/>
      <c r="B36" s="7"/>
      <c r="C36" s="7"/>
      <c r="D36" s="7"/>
      <c r="E36" s="7"/>
      <c r="F36" s="11" t="s">
        <v>79</v>
      </c>
      <c r="G36" s="9" t="s">
        <v>76</v>
      </c>
      <c r="H36" s="7"/>
      <c r="I36" s="7"/>
      <c r="J36" s="7"/>
      <c r="K36" s="7"/>
      <c r="L36" s="10"/>
      <c r="M36" s="10"/>
      <c r="N36" s="10"/>
      <c r="O36" s="10"/>
      <c r="P36" s="10"/>
      <c r="Q36" s="10"/>
      <c r="R36" s="10"/>
      <c r="S36" s="10"/>
      <c r="T36" s="10"/>
      <c r="U36" s="10"/>
      <c r="V36" s="4"/>
      <c r="W36" s="4"/>
      <c r="X36" s="4"/>
      <c r="Y36" s="4"/>
      <c r="Z36" s="4"/>
      <c r="AA36" s="4"/>
      <c r="AB36" s="4"/>
      <c r="AC36" s="4"/>
    </row>
    <row r="37" spans="1:29" hidden="1">
      <c r="A37" s="7"/>
      <c r="B37" s="7"/>
      <c r="C37" s="7"/>
      <c r="D37" s="7"/>
      <c r="E37" s="7"/>
      <c r="F37" s="11" t="s">
        <v>80</v>
      </c>
      <c r="G37" s="9" t="s">
        <v>48</v>
      </c>
      <c r="H37" s="7"/>
      <c r="I37" s="7"/>
      <c r="J37" s="7"/>
      <c r="K37" s="7"/>
      <c r="L37" s="10"/>
      <c r="M37" s="10"/>
      <c r="N37" s="10"/>
      <c r="O37" s="10"/>
      <c r="P37" s="10"/>
      <c r="Q37" s="10"/>
      <c r="R37" s="10"/>
      <c r="S37" s="10"/>
      <c r="T37" s="10"/>
      <c r="U37" s="10"/>
      <c r="V37" s="4"/>
      <c r="W37" s="4"/>
      <c r="X37" s="4"/>
      <c r="Y37" s="4"/>
      <c r="Z37" s="4"/>
      <c r="AA37" s="4"/>
      <c r="AB37" s="4"/>
      <c r="AC37" s="4"/>
    </row>
    <row r="38" spans="1:29" hidden="1">
      <c r="A38" s="7"/>
      <c r="B38" s="7"/>
      <c r="C38" s="7"/>
      <c r="D38" s="7"/>
      <c r="E38" s="7"/>
      <c r="F38" s="11" t="s">
        <v>81</v>
      </c>
      <c r="G38" s="9" t="s">
        <v>82</v>
      </c>
      <c r="H38" s="7"/>
      <c r="I38" s="7"/>
      <c r="J38" s="7"/>
      <c r="K38" s="7"/>
      <c r="L38" s="10"/>
      <c r="M38" s="10"/>
      <c r="N38" s="10"/>
      <c r="O38" s="10"/>
      <c r="P38" s="10"/>
      <c r="Q38" s="10"/>
      <c r="R38" s="10"/>
      <c r="S38" s="10"/>
      <c r="T38" s="10"/>
      <c r="U38" s="10"/>
      <c r="V38" s="4"/>
      <c r="W38" s="4"/>
      <c r="X38" s="4"/>
      <c r="Y38" s="4"/>
      <c r="Z38" s="4"/>
      <c r="AA38" s="4"/>
      <c r="AB38" s="4"/>
      <c r="AC38" s="4"/>
    </row>
    <row r="39" spans="1:29" hidden="1">
      <c r="A39" s="7"/>
      <c r="B39" s="7"/>
      <c r="C39" s="7"/>
      <c r="D39" s="7"/>
      <c r="E39" s="7"/>
      <c r="F39" s="11" t="s">
        <v>83</v>
      </c>
      <c r="G39" s="9" t="s">
        <v>48</v>
      </c>
      <c r="H39" s="7"/>
      <c r="I39" s="7"/>
      <c r="J39" s="7"/>
      <c r="K39" s="7"/>
      <c r="L39" s="10"/>
      <c r="M39" s="10"/>
      <c r="N39" s="10"/>
      <c r="O39" s="10"/>
      <c r="P39" s="10"/>
      <c r="Q39" s="10"/>
      <c r="R39" s="10"/>
      <c r="S39" s="10"/>
      <c r="T39" s="10"/>
      <c r="U39" s="10"/>
      <c r="V39" s="4"/>
      <c r="W39" s="4"/>
      <c r="X39" s="4"/>
      <c r="Y39" s="4"/>
      <c r="Z39" s="4"/>
      <c r="AA39" s="4"/>
      <c r="AB39" s="4"/>
      <c r="AC39" s="4"/>
    </row>
    <row r="40" spans="1:29" hidden="1">
      <c r="A40" s="7"/>
      <c r="B40" s="7"/>
      <c r="C40" s="7"/>
      <c r="D40" s="7"/>
      <c r="E40" s="7"/>
      <c r="F40" s="11" t="s">
        <v>84</v>
      </c>
      <c r="G40" s="13" t="s">
        <v>95</v>
      </c>
      <c r="H40" s="7"/>
      <c r="I40" s="7"/>
      <c r="J40" s="7"/>
      <c r="K40" s="7"/>
      <c r="L40" s="10"/>
      <c r="M40" s="10"/>
      <c r="N40" s="10"/>
      <c r="O40" s="10"/>
      <c r="P40" s="10"/>
      <c r="Q40" s="10"/>
      <c r="R40" s="10"/>
      <c r="S40" s="10"/>
      <c r="T40" s="10"/>
      <c r="U40" s="10"/>
      <c r="V40" s="4"/>
      <c r="W40" s="4"/>
      <c r="X40" s="4"/>
      <c r="Y40" s="4"/>
      <c r="Z40" s="4"/>
      <c r="AA40" s="4"/>
      <c r="AB40" s="4"/>
      <c r="AC40" s="4"/>
    </row>
    <row r="41" spans="1:29" hidden="1">
      <c r="A41" s="7"/>
      <c r="B41" s="7"/>
      <c r="C41" s="7"/>
      <c r="D41" s="7"/>
      <c r="E41" s="7"/>
      <c r="F41" s="11" t="s">
        <v>85</v>
      </c>
      <c r="G41" s="9" t="s">
        <v>48</v>
      </c>
      <c r="H41" s="7"/>
      <c r="I41" s="7"/>
      <c r="J41" s="7"/>
      <c r="K41" s="7"/>
      <c r="L41" s="10"/>
      <c r="M41" s="10"/>
      <c r="N41" s="10"/>
      <c r="O41" s="10"/>
      <c r="P41" s="10"/>
      <c r="Q41" s="10"/>
      <c r="R41" s="10"/>
      <c r="S41" s="10"/>
      <c r="T41" s="10"/>
      <c r="U41" s="10"/>
      <c r="V41" s="4"/>
      <c r="W41" s="4"/>
      <c r="X41" s="4"/>
      <c r="Y41" s="4"/>
      <c r="Z41" s="4"/>
      <c r="AA41" s="4"/>
      <c r="AB41" s="4"/>
      <c r="AC41" s="4"/>
    </row>
    <row r="42" spans="1:29" hidden="1">
      <c r="A42" s="7"/>
      <c r="B42" s="7"/>
      <c r="C42" s="7"/>
      <c r="D42" s="7"/>
      <c r="E42" s="7"/>
      <c r="F42" s="11" t="s">
        <v>86</v>
      </c>
      <c r="G42" s="14" t="s">
        <v>94</v>
      </c>
      <c r="H42" s="7"/>
      <c r="I42" s="7"/>
      <c r="J42" s="7"/>
      <c r="K42" s="7"/>
      <c r="L42" s="10"/>
      <c r="M42" s="10"/>
      <c r="N42" s="10"/>
      <c r="O42" s="10"/>
      <c r="P42" s="10"/>
      <c r="Q42" s="10"/>
      <c r="R42" s="10"/>
      <c r="S42" s="10"/>
      <c r="T42" s="10"/>
      <c r="U42" s="10"/>
      <c r="V42" s="4"/>
      <c r="W42" s="4"/>
      <c r="X42" s="4"/>
      <c r="Y42" s="4"/>
      <c r="Z42" s="4"/>
      <c r="AA42" s="4"/>
      <c r="AB42" s="4"/>
      <c r="AC42" s="4"/>
    </row>
    <row r="43" spans="1:29" hidden="1">
      <c r="A43" s="7"/>
      <c r="B43" s="7"/>
      <c r="C43" s="7"/>
      <c r="D43" s="7"/>
      <c r="E43" s="7"/>
      <c r="F43" s="11" t="s">
        <v>87</v>
      </c>
      <c r="G43" s="9" t="s">
        <v>88</v>
      </c>
      <c r="H43" s="7"/>
      <c r="I43" s="7"/>
      <c r="J43" s="7"/>
      <c r="K43" s="7"/>
      <c r="L43" s="10"/>
      <c r="M43" s="10"/>
      <c r="N43" s="10"/>
      <c r="O43" s="10"/>
      <c r="P43" s="10"/>
      <c r="Q43" s="10"/>
      <c r="R43" s="10"/>
      <c r="S43" s="10"/>
      <c r="T43" s="10"/>
      <c r="U43" s="10"/>
      <c r="V43" s="4"/>
      <c r="W43" s="4"/>
      <c r="X43" s="4"/>
      <c r="Y43" s="4"/>
      <c r="Z43" s="4"/>
      <c r="AA43" s="4"/>
      <c r="AB43" s="4"/>
      <c r="AC43" s="4"/>
    </row>
    <row r="44" spans="1:29" ht="16.5" hidden="1">
      <c r="A44" s="7"/>
      <c r="B44" s="7"/>
      <c r="C44" s="7"/>
      <c r="D44" s="7"/>
      <c r="E44" s="7"/>
      <c r="F44" s="11" t="s">
        <v>89</v>
      </c>
      <c r="G44" s="15"/>
      <c r="H44" s="7"/>
      <c r="I44" s="7"/>
      <c r="J44" s="7"/>
      <c r="K44" s="7"/>
      <c r="L44" s="10"/>
      <c r="M44" s="10"/>
      <c r="N44" s="10"/>
      <c r="O44" s="10"/>
      <c r="P44" s="10"/>
      <c r="Q44" s="10"/>
      <c r="R44" s="10"/>
      <c r="S44" s="10"/>
      <c r="T44" s="10"/>
      <c r="U44" s="10"/>
      <c r="V44" s="4"/>
      <c r="W44" s="4"/>
      <c r="X44" s="4"/>
      <c r="Y44" s="4"/>
      <c r="Z44" s="4"/>
      <c r="AA44" s="4"/>
      <c r="AB44" s="4"/>
      <c r="AC44" s="4"/>
    </row>
    <row r="45" spans="1:29" hidden="1">
      <c r="A45" s="7"/>
      <c r="B45" s="7"/>
      <c r="C45" s="7"/>
      <c r="D45" s="7"/>
      <c r="E45" s="7"/>
      <c r="F45" s="11" t="s">
        <v>90</v>
      </c>
      <c r="G45" s="14" t="s">
        <v>96</v>
      </c>
      <c r="H45" s="7"/>
      <c r="I45" s="7"/>
      <c r="J45" s="7"/>
      <c r="K45" s="7"/>
      <c r="L45" s="10"/>
      <c r="M45" s="10"/>
      <c r="N45" s="10"/>
      <c r="O45" s="10"/>
      <c r="P45" s="10"/>
      <c r="Q45" s="10"/>
      <c r="R45" s="10"/>
      <c r="S45" s="10"/>
      <c r="T45" s="10"/>
      <c r="U45" s="10"/>
      <c r="V45" s="4"/>
      <c r="W45" s="4"/>
      <c r="X45" s="4"/>
      <c r="Y45" s="4"/>
      <c r="Z45" s="4"/>
      <c r="AA45" s="4"/>
      <c r="AB45" s="4"/>
      <c r="AC45" s="4"/>
    </row>
    <row r="46" spans="1:29" hidden="1">
      <c r="A46" s="7"/>
      <c r="B46" s="7"/>
      <c r="C46" s="7"/>
      <c r="D46" s="7"/>
      <c r="E46" s="7"/>
      <c r="F46" s="11" t="s">
        <v>128</v>
      </c>
      <c r="G46" s="14" t="s">
        <v>97</v>
      </c>
      <c r="H46" s="7"/>
      <c r="I46" s="7"/>
      <c r="J46" s="7"/>
      <c r="K46" s="7"/>
      <c r="L46" s="10"/>
      <c r="M46" s="10"/>
      <c r="N46" s="10"/>
      <c r="O46" s="10"/>
      <c r="P46" s="10"/>
      <c r="Q46" s="10"/>
      <c r="R46" s="10"/>
      <c r="S46" s="10"/>
      <c r="T46" s="10"/>
      <c r="U46" s="10"/>
      <c r="V46" s="4"/>
      <c r="W46" s="4"/>
      <c r="X46" s="4"/>
      <c r="Y46" s="23" t="s">
        <v>31</v>
      </c>
      <c r="Z46" s="4"/>
      <c r="AA46" s="4"/>
      <c r="AB46" s="4"/>
      <c r="AC46" s="4"/>
    </row>
    <row r="47" spans="1:29" hidden="1">
      <c r="A47" s="7"/>
      <c r="B47" s="7"/>
      <c r="C47" s="7"/>
      <c r="D47" s="7"/>
      <c r="E47" s="7"/>
      <c r="F47" s="11" t="s">
        <v>92</v>
      </c>
      <c r="G47" s="14" t="s">
        <v>98</v>
      </c>
      <c r="H47" s="7"/>
      <c r="I47" s="7"/>
      <c r="J47" s="7"/>
      <c r="K47" s="7"/>
      <c r="L47" s="10"/>
      <c r="M47" s="10"/>
      <c r="N47" s="10"/>
      <c r="O47" s="10"/>
      <c r="P47" s="10"/>
      <c r="Q47" s="10"/>
      <c r="R47" s="10"/>
      <c r="S47" s="10"/>
      <c r="T47" s="10"/>
      <c r="U47" s="10"/>
      <c r="V47" s="4"/>
      <c r="W47" s="4"/>
      <c r="X47" s="4"/>
      <c r="Y47" s="23" t="s">
        <v>32</v>
      </c>
      <c r="Z47" s="4"/>
      <c r="AA47" s="4"/>
      <c r="AB47" s="4"/>
      <c r="AC47" s="4"/>
    </row>
    <row r="48" spans="1:29">
      <c r="A48" s="4"/>
      <c r="B48" s="4"/>
      <c r="C48" s="4"/>
      <c r="D48" s="4"/>
      <c r="E48" s="4"/>
      <c r="F48" s="4"/>
      <c r="G48" s="4"/>
      <c r="H48" s="4"/>
      <c r="I48" s="4"/>
      <c r="J48" s="4"/>
      <c r="K48" s="4"/>
      <c r="L48" s="5"/>
      <c r="M48" s="5"/>
      <c r="N48" s="5"/>
      <c r="O48" s="5"/>
      <c r="P48" s="5"/>
      <c r="Q48" s="5"/>
      <c r="R48" s="5"/>
      <c r="S48" s="5"/>
      <c r="T48" s="5"/>
      <c r="U48" s="5"/>
      <c r="V48" s="4"/>
      <c r="W48" s="4"/>
      <c r="X48" s="4"/>
      <c r="Y48" s="23"/>
      <c r="Z48" s="4"/>
      <c r="AA48" s="4"/>
      <c r="AB48" s="4"/>
      <c r="AC48" s="4"/>
    </row>
    <row r="49" spans="1:35" ht="15">
      <c r="A49" s="162" t="s">
        <v>39</v>
      </c>
      <c r="B49" s="163"/>
      <c r="C49" s="163"/>
      <c r="D49" s="163"/>
      <c r="E49" s="163"/>
      <c r="F49" s="164"/>
      <c r="G49" s="165" t="s">
        <v>503</v>
      </c>
      <c r="H49" s="166"/>
      <c r="I49" s="6"/>
      <c r="J49" s="167" t="s">
        <v>40</v>
      </c>
      <c r="K49" s="167"/>
      <c r="L49" s="168"/>
      <c r="M49" s="168"/>
      <c r="N49" s="168"/>
      <c r="O49" s="168"/>
      <c r="P49" s="168"/>
      <c r="Q49" s="168"/>
      <c r="R49" s="168"/>
      <c r="S49" s="168"/>
      <c r="T49" s="168"/>
      <c r="U49" s="5"/>
      <c r="V49" s="4"/>
      <c r="W49" s="4"/>
      <c r="X49" s="4"/>
      <c r="Y49" s="4"/>
      <c r="Z49" s="4"/>
      <c r="AA49" s="4"/>
      <c r="AB49" s="4"/>
      <c r="AC49" s="4"/>
    </row>
    <row r="50" spans="1:35">
      <c r="A50" s="4"/>
      <c r="B50" s="4"/>
      <c r="C50" s="4"/>
      <c r="D50" s="4"/>
      <c r="E50" s="4"/>
      <c r="F50" s="4"/>
      <c r="G50" s="4"/>
      <c r="H50" s="4"/>
      <c r="I50" s="4"/>
      <c r="J50" s="4"/>
      <c r="K50" s="4"/>
      <c r="L50" s="5"/>
      <c r="M50" s="5"/>
      <c r="N50" s="5"/>
      <c r="O50" s="5"/>
      <c r="P50" s="5"/>
      <c r="Q50" s="5"/>
      <c r="R50" s="5"/>
      <c r="S50" s="5"/>
      <c r="T50" s="5"/>
      <c r="U50" s="5"/>
      <c r="V50" s="4"/>
      <c r="W50" s="4"/>
      <c r="X50" s="4"/>
      <c r="Y50" s="4"/>
      <c r="Z50" s="4"/>
      <c r="AA50" s="4"/>
      <c r="AB50" s="4"/>
      <c r="AC50" s="4"/>
    </row>
    <row r="51" spans="1:35">
      <c r="A51" s="169" t="s">
        <v>1</v>
      </c>
      <c r="B51" s="169" t="s">
        <v>2</v>
      </c>
      <c r="C51" s="169" t="s">
        <v>3</v>
      </c>
      <c r="D51" s="169" t="s">
        <v>27</v>
      </c>
      <c r="E51" s="170" t="s">
        <v>4</v>
      </c>
      <c r="F51" s="171" t="s">
        <v>0</v>
      </c>
      <c r="G51" s="171"/>
      <c r="H51" s="171" t="s">
        <v>7</v>
      </c>
      <c r="I51" s="171"/>
      <c r="J51" s="171"/>
      <c r="K51" s="171"/>
      <c r="L51" s="172" t="s">
        <v>25</v>
      </c>
      <c r="M51" s="172"/>
      <c r="N51" s="172"/>
      <c r="O51" s="172"/>
      <c r="P51" s="172"/>
      <c r="Q51" s="172"/>
      <c r="R51" s="172"/>
      <c r="S51" s="169" t="s">
        <v>15</v>
      </c>
      <c r="T51" s="169" t="s">
        <v>26</v>
      </c>
      <c r="U51" s="171" t="s">
        <v>24</v>
      </c>
      <c r="V51" s="171"/>
      <c r="W51" s="171"/>
      <c r="X51" s="171" t="s">
        <v>23</v>
      </c>
      <c r="Y51" s="171"/>
      <c r="Z51" s="171"/>
      <c r="AA51" s="171"/>
      <c r="AB51" s="171"/>
      <c r="AC51" s="171"/>
      <c r="AD51" s="171" t="s">
        <v>171</v>
      </c>
      <c r="AE51" s="171"/>
      <c r="AF51" s="171"/>
      <c r="AG51" s="171"/>
      <c r="AH51" s="171"/>
      <c r="AI51" s="171"/>
    </row>
    <row r="52" spans="1:35" ht="139.5">
      <c r="A52" s="169"/>
      <c r="B52" s="169"/>
      <c r="C52" s="169"/>
      <c r="D52" s="169"/>
      <c r="E52" s="170"/>
      <c r="F52" s="135" t="s">
        <v>5</v>
      </c>
      <c r="G52" s="135" t="s">
        <v>6</v>
      </c>
      <c r="H52" s="171"/>
      <c r="I52" s="136" t="s">
        <v>104</v>
      </c>
      <c r="J52" s="136" t="s">
        <v>105</v>
      </c>
      <c r="K52" s="136" t="s">
        <v>106</v>
      </c>
      <c r="L52" s="136" t="s">
        <v>8</v>
      </c>
      <c r="M52" s="136" t="s">
        <v>9</v>
      </c>
      <c r="N52" s="136" t="s">
        <v>10</v>
      </c>
      <c r="O52" s="136" t="s">
        <v>11</v>
      </c>
      <c r="P52" s="136" t="s">
        <v>12</v>
      </c>
      <c r="Q52" s="136" t="s">
        <v>13</v>
      </c>
      <c r="R52" s="136" t="s">
        <v>14</v>
      </c>
      <c r="S52" s="169"/>
      <c r="T52" s="169"/>
      <c r="U52" s="136" t="s">
        <v>16</v>
      </c>
      <c r="V52" s="136" t="s">
        <v>17</v>
      </c>
      <c r="W52" s="135" t="s">
        <v>30</v>
      </c>
      <c r="X52" s="136" t="s">
        <v>18</v>
      </c>
      <c r="Y52" s="136" t="s">
        <v>19</v>
      </c>
      <c r="Z52" s="136" t="s">
        <v>20</v>
      </c>
      <c r="AA52" s="136" t="s">
        <v>21</v>
      </c>
      <c r="AB52" s="136" t="s">
        <v>22</v>
      </c>
      <c r="AC52" s="10" t="s">
        <v>40</v>
      </c>
      <c r="AD52" s="136" t="s">
        <v>172</v>
      </c>
      <c r="AE52" s="136" t="s">
        <v>40</v>
      </c>
      <c r="AF52" s="136" t="s">
        <v>173</v>
      </c>
      <c r="AG52" s="190" t="s">
        <v>174</v>
      </c>
      <c r="AH52" s="190"/>
      <c r="AI52" s="190"/>
    </row>
    <row r="53" spans="1:35" ht="99.75">
      <c r="A53" s="178" t="s">
        <v>595</v>
      </c>
      <c r="B53" s="178" t="s">
        <v>599</v>
      </c>
      <c r="C53" s="178" t="s">
        <v>207</v>
      </c>
      <c r="D53" s="181" t="s">
        <v>571</v>
      </c>
      <c r="E53" s="16" t="s">
        <v>31</v>
      </c>
      <c r="F53" s="16" t="s">
        <v>504</v>
      </c>
      <c r="G53" s="16" t="s">
        <v>61</v>
      </c>
      <c r="H53" s="17" t="s">
        <v>107</v>
      </c>
      <c r="I53" s="16" t="s">
        <v>127</v>
      </c>
      <c r="J53" s="17" t="s">
        <v>127</v>
      </c>
      <c r="K53" s="16" t="s">
        <v>193</v>
      </c>
      <c r="L53" s="16">
        <v>2</v>
      </c>
      <c r="M53" s="16">
        <v>3</v>
      </c>
      <c r="N53" s="16">
        <f t="shared" ref="N53:N69" si="0">IF(M53="","",IF(L53="",1*M53,L53*M53))</f>
        <v>6</v>
      </c>
      <c r="O53" s="16" t="str">
        <f>IF(N53="","",IF(N53&gt;=24,"MUY ALTO",IF(N53&gt;=10,"ALTO",IF(N53&gt;=6,"MEDIO","BAJO"))))</f>
        <v>MEDIO</v>
      </c>
      <c r="P53" s="22">
        <v>10</v>
      </c>
      <c r="Q53" s="16">
        <f t="shared" ref="Q53:Q69" si="1">IF(P53="","",N53*P53)</f>
        <v>60</v>
      </c>
      <c r="R53" s="19" t="str">
        <f t="shared" ref="R53:R69" si="2">IF(Q53="","",IF(Q53&gt;=600,"I",IF(Q53&gt;=150,"II",IF(Q53&gt;=40,"III","IV"))))</f>
        <v>III</v>
      </c>
      <c r="S53" s="19" t="str">
        <f t="shared" ref="S53:S69" si="3">IF(R53="","",IF(R53="I","No Aceptable",IF(R53="II","No Aceptable ó Aceptable con controles específicos",IF(R53="III","Mejorable",IF(R53="IV","Aceptable")))))</f>
        <v>Mejorable</v>
      </c>
      <c r="T53" s="22">
        <v>8</v>
      </c>
      <c r="U53" s="22">
        <v>4</v>
      </c>
      <c r="V53" s="22" t="s">
        <v>131</v>
      </c>
      <c r="W53" s="18" t="s">
        <v>100</v>
      </c>
      <c r="X53" s="22" t="s">
        <v>126</v>
      </c>
      <c r="Y53" s="22" t="s">
        <v>126</v>
      </c>
      <c r="Z53" s="22" t="s">
        <v>126</v>
      </c>
      <c r="AA53" s="22" t="s">
        <v>132</v>
      </c>
      <c r="AB53" s="22" t="s">
        <v>108</v>
      </c>
      <c r="AC53" s="16" t="s">
        <v>133</v>
      </c>
      <c r="AD53" s="24"/>
      <c r="AE53" s="24"/>
      <c r="AF53" s="24"/>
      <c r="AG53" s="138"/>
      <c r="AH53" s="139"/>
      <c r="AI53" s="140"/>
    </row>
    <row r="54" spans="1:35" ht="142.5">
      <c r="A54" s="179"/>
      <c r="B54" s="179"/>
      <c r="C54" s="179"/>
      <c r="D54" s="182"/>
      <c r="E54" s="16" t="s">
        <v>31</v>
      </c>
      <c r="F54" s="16" t="s">
        <v>505</v>
      </c>
      <c r="G54" s="16" t="s">
        <v>50</v>
      </c>
      <c r="H54" s="17" t="s">
        <v>188</v>
      </c>
      <c r="I54" s="16" t="s">
        <v>127</v>
      </c>
      <c r="J54" s="16" t="s">
        <v>127</v>
      </c>
      <c r="K54" s="16" t="s">
        <v>112</v>
      </c>
      <c r="L54" s="16">
        <v>2</v>
      </c>
      <c r="M54" s="16">
        <v>3</v>
      </c>
      <c r="N54" s="16">
        <f t="shared" si="0"/>
        <v>6</v>
      </c>
      <c r="O54" s="16" t="str">
        <f t="shared" ref="O54:O55" si="4">IF(N54="","",IF(N54&gt;=24,"MUY ALTO",IF(N54&gt;=10,"ALTO",IF(N54&gt;=6,"MEDIO","BAJO"))))</f>
        <v>MEDIO</v>
      </c>
      <c r="P54" s="22">
        <v>25</v>
      </c>
      <c r="Q54" s="16">
        <f t="shared" si="1"/>
        <v>150</v>
      </c>
      <c r="R54" s="119" t="str">
        <f t="shared" si="2"/>
        <v>II</v>
      </c>
      <c r="S54" s="119" t="str">
        <f t="shared" si="3"/>
        <v>No Aceptable ó Aceptable con controles específicos</v>
      </c>
      <c r="T54" s="22">
        <v>8</v>
      </c>
      <c r="U54" s="134">
        <v>4</v>
      </c>
      <c r="V54" s="22" t="s">
        <v>192</v>
      </c>
      <c r="W54" s="18" t="s">
        <v>191</v>
      </c>
      <c r="X54" s="22" t="s">
        <v>126</v>
      </c>
      <c r="Y54" s="22" t="s">
        <v>126</v>
      </c>
      <c r="Z54" s="22" t="s">
        <v>126</v>
      </c>
      <c r="AA54" s="22" t="s">
        <v>572</v>
      </c>
      <c r="AB54" s="22" t="s">
        <v>194</v>
      </c>
      <c r="AC54" s="16" t="s">
        <v>150</v>
      </c>
      <c r="AD54" s="24"/>
      <c r="AE54" s="24"/>
      <c r="AF54" s="24"/>
      <c r="AG54" s="138"/>
      <c r="AH54" s="139"/>
      <c r="AI54" s="140"/>
    </row>
    <row r="55" spans="1:35" ht="114">
      <c r="A55" s="179"/>
      <c r="B55" s="179"/>
      <c r="C55" s="179"/>
      <c r="D55" s="182"/>
      <c r="E55" s="16" t="s">
        <v>31</v>
      </c>
      <c r="F55" s="16" t="s">
        <v>196</v>
      </c>
      <c r="G55" s="16" t="s">
        <v>53</v>
      </c>
      <c r="H55" s="17" t="s">
        <v>197</v>
      </c>
      <c r="I55" s="16" t="s">
        <v>127</v>
      </c>
      <c r="J55" s="16" t="s">
        <v>127</v>
      </c>
      <c r="K55" s="16" t="s">
        <v>121</v>
      </c>
      <c r="L55" s="16">
        <v>2</v>
      </c>
      <c r="M55" s="16">
        <v>3</v>
      </c>
      <c r="N55" s="16">
        <f t="shared" si="0"/>
        <v>6</v>
      </c>
      <c r="O55" s="16" t="str">
        <f t="shared" si="4"/>
        <v>MEDIO</v>
      </c>
      <c r="P55" s="22">
        <v>25</v>
      </c>
      <c r="Q55" s="16">
        <f t="shared" si="1"/>
        <v>150</v>
      </c>
      <c r="R55" s="119" t="str">
        <f t="shared" si="2"/>
        <v>II</v>
      </c>
      <c r="S55" s="119" t="str">
        <f t="shared" si="3"/>
        <v>No Aceptable ó Aceptable con controles específicos</v>
      </c>
      <c r="T55" s="22">
        <v>8</v>
      </c>
      <c r="U55" s="134">
        <v>4</v>
      </c>
      <c r="V55" s="22" t="s">
        <v>192</v>
      </c>
      <c r="W55" s="18" t="s">
        <v>54</v>
      </c>
      <c r="X55" s="22" t="s">
        <v>126</v>
      </c>
      <c r="Y55" s="22" t="s">
        <v>126</v>
      </c>
      <c r="Z55" s="22" t="s">
        <v>126</v>
      </c>
      <c r="AA55" s="22" t="s">
        <v>195</v>
      </c>
      <c r="AB55" s="22" t="s">
        <v>198</v>
      </c>
      <c r="AC55" s="16" t="s">
        <v>150</v>
      </c>
      <c r="AD55" s="24"/>
      <c r="AE55" s="24"/>
      <c r="AF55" s="24"/>
      <c r="AG55" s="25"/>
      <c r="AH55" s="26"/>
      <c r="AI55" s="27"/>
    </row>
    <row r="56" spans="1:35" ht="114">
      <c r="A56" s="179"/>
      <c r="B56" s="179"/>
      <c r="C56" s="179"/>
      <c r="D56" s="182"/>
      <c r="E56" s="16" t="s">
        <v>31</v>
      </c>
      <c r="F56" s="16" t="s">
        <v>573</v>
      </c>
      <c r="G56" s="16" t="s">
        <v>81</v>
      </c>
      <c r="H56" s="17" t="s">
        <v>140</v>
      </c>
      <c r="I56" s="16" t="s">
        <v>127</v>
      </c>
      <c r="J56" s="16" t="s">
        <v>141</v>
      </c>
      <c r="K56" s="16" t="s">
        <v>121</v>
      </c>
      <c r="L56" s="16">
        <v>6</v>
      </c>
      <c r="M56" s="16">
        <v>2</v>
      </c>
      <c r="N56" s="16">
        <f t="shared" si="0"/>
        <v>12</v>
      </c>
      <c r="O56" s="16" t="str">
        <f>IF(N56="","",IF(N56&gt;=24,"MUY ALTO",IF(N56&gt;=10,"ALTO",IF(N56&gt;=6,"MEDIO","BAJO"))))</f>
        <v>ALTO</v>
      </c>
      <c r="P56" s="22">
        <v>25</v>
      </c>
      <c r="Q56" s="16">
        <f t="shared" si="1"/>
        <v>300</v>
      </c>
      <c r="R56" s="119" t="str">
        <f t="shared" si="2"/>
        <v>II</v>
      </c>
      <c r="S56" s="119" t="str">
        <f t="shared" si="3"/>
        <v>No Aceptable ó Aceptable con controles específicos</v>
      </c>
      <c r="T56" s="22">
        <v>8</v>
      </c>
      <c r="U56" s="134">
        <v>4</v>
      </c>
      <c r="V56" s="22" t="s">
        <v>469</v>
      </c>
      <c r="W56" s="18" t="s">
        <v>184</v>
      </c>
      <c r="X56" s="22" t="s">
        <v>126</v>
      </c>
      <c r="Y56" s="22" t="s">
        <v>126</v>
      </c>
      <c r="Z56" s="22" t="s">
        <v>126</v>
      </c>
      <c r="AA56" s="22" t="s">
        <v>574</v>
      </c>
      <c r="AB56" s="22" t="s">
        <v>562</v>
      </c>
      <c r="AC56" s="16" t="s">
        <v>133</v>
      </c>
      <c r="AD56" s="24"/>
      <c r="AE56" s="24"/>
      <c r="AF56" s="24"/>
      <c r="AG56" s="138"/>
      <c r="AH56" s="139"/>
      <c r="AI56" s="140"/>
    </row>
    <row r="57" spans="1:35" ht="99.75">
      <c r="A57" s="179"/>
      <c r="B57" s="179"/>
      <c r="C57" s="179"/>
      <c r="D57" s="182"/>
      <c r="E57" s="16" t="s">
        <v>31</v>
      </c>
      <c r="F57" s="16" t="s">
        <v>575</v>
      </c>
      <c r="G57" s="16" t="s">
        <v>83</v>
      </c>
      <c r="H57" s="16" t="s">
        <v>145</v>
      </c>
      <c r="I57" s="16" t="s">
        <v>127</v>
      </c>
      <c r="J57" s="16" t="s">
        <v>146</v>
      </c>
      <c r="K57" s="17" t="s">
        <v>112</v>
      </c>
      <c r="L57" s="16">
        <v>2</v>
      </c>
      <c r="M57" s="16">
        <v>3</v>
      </c>
      <c r="N57" s="16">
        <f t="shared" si="0"/>
        <v>6</v>
      </c>
      <c r="O57" s="16" t="str">
        <f t="shared" ref="O57" si="5">IF(N57="","",IF(N57&gt;=24,"MUY ALTO",IF(N57&gt;=10,"ALTO",IF(N57&gt;=6,"MEDIO","BAJO"))))</f>
        <v>MEDIO</v>
      </c>
      <c r="P57" s="16">
        <v>10</v>
      </c>
      <c r="Q57" s="16">
        <f t="shared" si="1"/>
        <v>60</v>
      </c>
      <c r="R57" s="19" t="str">
        <f t="shared" si="2"/>
        <v>III</v>
      </c>
      <c r="S57" s="19" t="str">
        <f t="shared" si="3"/>
        <v>Mejorable</v>
      </c>
      <c r="T57" s="22">
        <v>8</v>
      </c>
      <c r="U57" s="134">
        <v>4</v>
      </c>
      <c r="V57" s="22" t="s">
        <v>147</v>
      </c>
      <c r="W57" s="18" t="s">
        <v>48</v>
      </c>
      <c r="X57" s="22" t="s">
        <v>126</v>
      </c>
      <c r="Y57" s="22" t="s">
        <v>126</v>
      </c>
      <c r="Z57" s="22" t="s">
        <v>126</v>
      </c>
      <c r="AA57" s="16" t="s">
        <v>132</v>
      </c>
      <c r="AB57" s="22" t="s">
        <v>126</v>
      </c>
      <c r="AC57" s="16" t="s">
        <v>133</v>
      </c>
      <c r="AD57" s="24"/>
      <c r="AE57" s="24"/>
      <c r="AF57" s="24"/>
      <c r="AG57" s="138"/>
      <c r="AH57" s="139"/>
      <c r="AI57" s="140"/>
    </row>
    <row r="58" spans="1:35" ht="99.75">
      <c r="A58" s="179"/>
      <c r="B58" s="179"/>
      <c r="C58" s="179"/>
      <c r="D58" s="182"/>
      <c r="E58" s="16"/>
      <c r="F58" s="16" t="s">
        <v>576</v>
      </c>
      <c r="G58" s="16" t="s">
        <v>83</v>
      </c>
      <c r="H58" s="16" t="s">
        <v>470</v>
      </c>
      <c r="I58" s="16" t="s">
        <v>127</v>
      </c>
      <c r="J58" s="16" t="s">
        <v>471</v>
      </c>
      <c r="K58" s="17" t="s">
        <v>127</v>
      </c>
      <c r="L58" s="16">
        <v>2</v>
      </c>
      <c r="M58" s="16">
        <v>3</v>
      </c>
      <c r="N58" s="16">
        <f t="shared" ref="N58" si="6">IF(M58="","",IF(L58="",1*M58,L58*M58))</f>
        <v>6</v>
      </c>
      <c r="O58" s="16" t="str">
        <f t="shared" ref="O58" si="7">IF(N58="","",IF(N58&gt;=24,"MUY ALTO",IF(N58&gt;=10,"ALTO",IF(N58&gt;=6,"MEDIO","BAJO"))))</f>
        <v>MEDIO</v>
      </c>
      <c r="P58" s="16">
        <v>10</v>
      </c>
      <c r="Q58" s="16">
        <f t="shared" ref="Q58" si="8">IF(P58="","",N58*P58)</f>
        <v>60</v>
      </c>
      <c r="R58" s="19" t="str">
        <f t="shared" ref="R58" si="9">IF(Q58="","",IF(Q58&gt;=600,"I",IF(Q58&gt;=150,"II",IF(Q58&gt;=40,"III","IV"))))</f>
        <v>III</v>
      </c>
      <c r="S58" s="19" t="str">
        <f t="shared" ref="S58" si="10">IF(R58="","",IF(R58="I","No Aceptable",IF(R58="II","No Aceptable ó Aceptable con controles específicos",IF(R58="III","Mejorable",IF(R58="IV","Aceptable")))))</f>
        <v>Mejorable</v>
      </c>
      <c r="T58" s="28">
        <v>8</v>
      </c>
      <c r="U58" s="134">
        <v>4</v>
      </c>
      <c r="V58" s="28" t="s">
        <v>472</v>
      </c>
      <c r="W58" s="18" t="s">
        <v>48</v>
      </c>
      <c r="X58" s="28" t="s">
        <v>126</v>
      </c>
      <c r="Y58" s="28" t="s">
        <v>126</v>
      </c>
      <c r="Z58" s="28" t="s">
        <v>126</v>
      </c>
      <c r="AA58" s="16" t="s">
        <v>473</v>
      </c>
      <c r="AB58" s="28" t="s">
        <v>126</v>
      </c>
      <c r="AC58" s="16" t="s">
        <v>133</v>
      </c>
      <c r="AD58" s="24"/>
      <c r="AE58" s="24"/>
      <c r="AF58" s="24"/>
      <c r="AG58" s="29"/>
      <c r="AH58" s="30"/>
      <c r="AI58" s="31"/>
    </row>
    <row r="59" spans="1:35" ht="114">
      <c r="A59" s="179"/>
      <c r="B59" s="179"/>
      <c r="C59" s="179"/>
      <c r="D59" s="182"/>
      <c r="E59" s="16" t="s">
        <v>31</v>
      </c>
      <c r="F59" s="16" t="s">
        <v>475</v>
      </c>
      <c r="G59" s="16" t="s">
        <v>83</v>
      </c>
      <c r="H59" s="16" t="s">
        <v>110</v>
      </c>
      <c r="I59" s="16" t="s">
        <v>127</v>
      </c>
      <c r="J59" s="16" t="s">
        <v>127</v>
      </c>
      <c r="K59" s="17" t="s">
        <v>112</v>
      </c>
      <c r="L59" s="16">
        <v>2</v>
      </c>
      <c r="M59" s="16">
        <v>2</v>
      </c>
      <c r="N59" s="16">
        <f t="shared" si="0"/>
        <v>4</v>
      </c>
      <c r="O59" s="16" t="str">
        <f>IF(N59="","",IF(N59&gt;=24,"MUY ALTO",IF(N59&gt;=10,"ALTO",IF(N59&gt;=6,"MEDIO","BAJO"))))</f>
        <v>BAJO</v>
      </c>
      <c r="P59" s="16">
        <v>10</v>
      </c>
      <c r="Q59" s="16">
        <f t="shared" si="1"/>
        <v>40</v>
      </c>
      <c r="R59" s="19" t="str">
        <f t="shared" si="2"/>
        <v>III</v>
      </c>
      <c r="S59" s="19" t="str">
        <f t="shared" si="3"/>
        <v>Mejorable</v>
      </c>
      <c r="T59" s="22">
        <v>8</v>
      </c>
      <c r="U59" s="134">
        <v>4</v>
      </c>
      <c r="V59" s="22" t="s">
        <v>120</v>
      </c>
      <c r="W59" s="18" t="s">
        <v>48</v>
      </c>
      <c r="X59" s="22" t="s">
        <v>126</v>
      </c>
      <c r="Y59" s="22" t="s">
        <v>126</v>
      </c>
      <c r="Z59" s="22" t="s">
        <v>126</v>
      </c>
      <c r="AA59" s="16" t="s">
        <v>476</v>
      </c>
      <c r="AB59" s="22" t="s">
        <v>126</v>
      </c>
      <c r="AC59" s="16" t="s">
        <v>133</v>
      </c>
      <c r="AD59" s="24"/>
      <c r="AE59" s="24"/>
      <c r="AF59" s="24"/>
      <c r="AG59" s="138"/>
      <c r="AH59" s="139"/>
      <c r="AI59" s="140"/>
    </row>
    <row r="60" spans="1:35" ht="185.25">
      <c r="A60" s="179"/>
      <c r="B60" s="179"/>
      <c r="C60" s="179"/>
      <c r="D60" s="182"/>
      <c r="E60" s="16" t="s">
        <v>31</v>
      </c>
      <c r="F60" s="16" t="s">
        <v>208</v>
      </c>
      <c r="G60" s="16" t="s">
        <v>87</v>
      </c>
      <c r="H60" s="16" t="s">
        <v>110</v>
      </c>
      <c r="I60" s="16" t="s">
        <v>127</v>
      </c>
      <c r="J60" s="16" t="s">
        <v>127</v>
      </c>
      <c r="K60" s="17" t="s">
        <v>577</v>
      </c>
      <c r="L60" s="16">
        <v>6</v>
      </c>
      <c r="M60" s="16">
        <v>2</v>
      </c>
      <c r="N60" s="16">
        <f t="shared" si="0"/>
        <v>12</v>
      </c>
      <c r="O60" s="16" t="str">
        <f>IF(N60="","",IF(N60&gt;=24,"MUY ALTO",IF(N60&gt;=10,"ALTO",IF(N60&gt;=6,"MEDIO","BAJO"))))</f>
        <v>ALTO</v>
      </c>
      <c r="P60" s="16">
        <v>25</v>
      </c>
      <c r="Q60" s="16">
        <f t="shared" si="1"/>
        <v>300</v>
      </c>
      <c r="R60" s="119" t="str">
        <f t="shared" si="2"/>
        <v>II</v>
      </c>
      <c r="S60" s="119" t="str">
        <f t="shared" si="3"/>
        <v>No Aceptable ó Aceptable con controles específicos</v>
      </c>
      <c r="T60" s="22">
        <v>8</v>
      </c>
      <c r="U60" s="134">
        <v>4</v>
      </c>
      <c r="V60" s="22" t="s">
        <v>200</v>
      </c>
      <c r="W60" s="18" t="s">
        <v>88</v>
      </c>
      <c r="X60" s="22" t="s">
        <v>126</v>
      </c>
      <c r="Y60" s="22" t="s">
        <v>126</v>
      </c>
      <c r="Z60" s="22" t="s">
        <v>126</v>
      </c>
      <c r="AA60" s="16" t="s">
        <v>578</v>
      </c>
      <c r="AB60" s="22" t="s">
        <v>201</v>
      </c>
      <c r="AC60" s="16"/>
      <c r="AD60" s="24"/>
      <c r="AE60" s="24"/>
      <c r="AF60" s="24"/>
      <c r="AG60" s="25"/>
      <c r="AH60" s="26"/>
      <c r="AI60" s="27"/>
    </row>
    <row r="61" spans="1:35" ht="114">
      <c r="A61" s="179"/>
      <c r="B61" s="179"/>
      <c r="C61" s="179"/>
      <c r="D61" s="182"/>
      <c r="E61" s="16" t="s">
        <v>31</v>
      </c>
      <c r="F61" s="16" t="s">
        <v>199</v>
      </c>
      <c r="G61" s="16" t="s">
        <v>75</v>
      </c>
      <c r="H61" s="17" t="s">
        <v>151</v>
      </c>
      <c r="I61" s="16" t="s">
        <v>127</v>
      </c>
      <c r="J61" s="17" t="s">
        <v>127</v>
      </c>
      <c r="K61" s="16" t="s">
        <v>153</v>
      </c>
      <c r="L61" s="16">
        <v>2</v>
      </c>
      <c r="M61" s="16">
        <v>3</v>
      </c>
      <c r="N61" s="16">
        <f t="shared" si="0"/>
        <v>6</v>
      </c>
      <c r="O61" s="16" t="str">
        <f>IF(N61="","",IF(N61&gt;=24,"MUY ALTO",IF(N61&gt;=10,"ALTO",IF(N61&gt;=6,"MEDIO","BAJO"))))</f>
        <v>MEDIO</v>
      </c>
      <c r="P61" s="16">
        <v>25</v>
      </c>
      <c r="Q61" s="16">
        <f t="shared" si="1"/>
        <v>150</v>
      </c>
      <c r="R61" s="119" t="str">
        <f t="shared" si="2"/>
        <v>II</v>
      </c>
      <c r="S61" s="119" t="str">
        <f t="shared" si="3"/>
        <v>No Aceptable ó Aceptable con controles específicos</v>
      </c>
      <c r="T61" s="22">
        <v>8</v>
      </c>
      <c r="U61" s="134">
        <v>4</v>
      </c>
      <c r="V61" s="22" t="s">
        <v>535</v>
      </c>
      <c r="W61" s="22" t="s">
        <v>154</v>
      </c>
      <c r="X61" s="22" t="s">
        <v>126</v>
      </c>
      <c r="Y61" s="22" t="s">
        <v>126</v>
      </c>
      <c r="Z61" s="22" t="s">
        <v>126</v>
      </c>
      <c r="AA61" s="22" t="s">
        <v>202</v>
      </c>
      <c r="AB61" s="22" t="s">
        <v>126</v>
      </c>
      <c r="AC61" s="16" t="s">
        <v>157</v>
      </c>
      <c r="AD61" s="24"/>
      <c r="AE61" s="24"/>
      <c r="AF61" s="24"/>
      <c r="AG61" s="138"/>
      <c r="AH61" s="139"/>
      <c r="AI61" s="140"/>
    </row>
    <row r="62" spans="1:35" ht="128.25">
      <c r="A62" s="179"/>
      <c r="B62" s="179"/>
      <c r="C62" s="179"/>
      <c r="D62" s="182"/>
      <c r="E62" s="16" t="s">
        <v>31</v>
      </c>
      <c r="F62" s="16" t="s">
        <v>203</v>
      </c>
      <c r="G62" s="16" t="s">
        <v>78</v>
      </c>
      <c r="H62" s="17" t="s">
        <v>204</v>
      </c>
      <c r="I62" s="16" t="s">
        <v>127</v>
      </c>
      <c r="J62" s="17" t="s">
        <v>127</v>
      </c>
      <c r="K62" s="16" t="s">
        <v>117</v>
      </c>
      <c r="L62" s="16">
        <v>2</v>
      </c>
      <c r="M62" s="16">
        <v>3</v>
      </c>
      <c r="N62" s="16">
        <f t="shared" si="0"/>
        <v>6</v>
      </c>
      <c r="O62" s="16" t="str">
        <f>IF(N62="","",IF(N62&gt;=24,"MUY ALTO",IF(N62&gt;=10,"ALTO",IF(N62&gt;=6,"MEDIO","BAJO"))))</f>
        <v>MEDIO</v>
      </c>
      <c r="P62" s="22">
        <v>25</v>
      </c>
      <c r="Q62" s="16">
        <f t="shared" si="1"/>
        <v>150</v>
      </c>
      <c r="R62" s="119" t="str">
        <f t="shared" si="2"/>
        <v>II</v>
      </c>
      <c r="S62" s="119" t="str">
        <f t="shared" si="3"/>
        <v>No Aceptable ó Aceptable con controles específicos</v>
      </c>
      <c r="T62" s="22">
        <v>8</v>
      </c>
      <c r="U62" s="134">
        <v>4</v>
      </c>
      <c r="V62" s="22" t="s">
        <v>579</v>
      </c>
      <c r="W62" s="22" t="s">
        <v>154</v>
      </c>
      <c r="X62" s="22" t="s">
        <v>126</v>
      </c>
      <c r="Y62" s="22" t="s">
        <v>126</v>
      </c>
      <c r="Z62" s="22" t="s">
        <v>126</v>
      </c>
      <c r="AA62" s="22" t="s">
        <v>156</v>
      </c>
      <c r="AB62" s="22" t="s">
        <v>126</v>
      </c>
      <c r="AC62" s="16" t="s">
        <v>157</v>
      </c>
      <c r="AD62" s="24"/>
      <c r="AE62" s="24"/>
      <c r="AF62" s="24"/>
      <c r="AG62" s="138"/>
      <c r="AH62" s="139"/>
      <c r="AI62" s="140"/>
    </row>
    <row r="63" spans="1:35" ht="156.75">
      <c r="A63" s="179"/>
      <c r="B63" s="179"/>
      <c r="C63" s="179"/>
      <c r="D63" s="182"/>
      <c r="E63" s="16" t="s">
        <v>31</v>
      </c>
      <c r="F63" s="16" t="s">
        <v>580</v>
      </c>
      <c r="G63" s="16" t="s">
        <v>72</v>
      </c>
      <c r="H63" s="17" t="s">
        <v>167</v>
      </c>
      <c r="I63" s="16" t="s">
        <v>127</v>
      </c>
      <c r="J63" s="17" t="s">
        <v>127</v>
      </c>
      <c r="K63" s="16" t="s">
        <v>112</v>
      </c>
      <c r="L63" s="16">
        <v>6</v>
      </c>
      <c r="M63" s="16">
        <v>3</v>
      </c>
      <c r="N63" s="16">
        <f t="shared" si="0"/>
        <v>18</v>
      </c>
      <c r="O63" s="16" t="str">
        <f t="shared" ref="O63:O69" si="11">IF(N63="","",IF(N63&gt;=24,"MUY ALTO",IF(N63&gt;=10,"ALTO",IF(N63&gt;=6,"MEDIO","BAJO"))))</f>
        <v>ALTO</v>
      </c>
      <c r="P63" s="22">
        <v>25</v>
      </c>
      <c r="Q63" s="16">
        <f t="shared" si="1"/>
        <v>450</v>
      </c>
      <c r="R63" s="119" t="str">
        <f t="shared" si="2"/>
        <v>II</v>
      </c>
      <c r="S63" s="119" t="str">
        <f t="shared" si="3"/>
        <v>No Aceptable ó Aceptable con controles específicos</v>
      </c>
      <c r="T63" s="22">
        <v>8</v>
      </c>
      <c r="U63" s="134">
        <v>4</v>
      </c>
      <c r="V63" s="22" t="s">
        <v>168</v>
      </c>
      <c r="W63" s="22" t="s">
        <v>125</v>
      </c>
      <c r="X63" s="22" t="s">
        <v>126</v>
      </c>
      <c r="Y63" s="22" t="s">
        <v>126</v>
      </c>
      <c r="Z63" s="22" t="s">
        <v>126</v>
      </c>
      <c r="AA63" s="22" t="s">
        <v>169</v>
      </c>
      <c r="AB63" s="22" t="s">
        <v>126</v>
      </c>
      <c r="AC63" s="16" t="s">
        <v>157</v>
      </c>
      <c r="AD63" s="24"/>
      <c r="AE63" s="24"/>
      <c r="AF63" s="24"/>
      <c r="AG63" s="138"/>
      <c r="AH63" s="139"/>
      <c r="AI63" s="140"/>
    </row>
    <row r="64" spans="1:35" ht="156.75">
      <c r="A64" s="179"/>
      <c r="B64" s="179"/>
      <c r="C64" s="179"/>
      <c r="D64" s="182"/>
      <c r="E64" s="16" t="s">
        <v>31</v>
      </c>
      <c r="F64" s="16" t="s">
        <v>160</v>
      </c>
      <c r="G64" s="16" t="s">
        <v>70</v>
      </c>
      <c r="H64" s="17" t="s">
        <v>167</v>
      </c>
      <c r="I64" s="16" t="s">
        <v>127</v>
      </c>
      <c r="J64" s="17" t="s">
        <v>127</v>
      </c>
      <c r="K64" s="16" t="s">
        <v>112</v>
      </c>
      <c r="L64" s="16">
        <v>2</v>
      </c>
      <c r="M64" s="16">
        <v>2</v>
      </c>
      <c r="N64" s="16">
        <f t="shared" si="0"/>
        <v>4</v>
      </c>
      <c r="O64" s="16" t="str">
        <f t="shared" si="11"/>
        <v>BAJO</v>
      </c>
      <c r="P64" s="22">
        <v>25</v>
      </c>
      <c r="Q64" s="16">
        <f t="shared" si="1"/>
        <v>100</v>
      </c>
      <c r="R64" s="19" t="str">
        <f t="shared" si="2"/>
        <v>III</v>
      </c>
      <c r="S64" s="19" t="str">
        <f t="shared" si="3"/>
        <v>Mejorable</v>
      </c>
      <c r="T64" s="22">
        <v>8</v>
      </c>
      <c r="U64" s="134">
        <v>4</v>
      </c>
      <c r="V64" s="22" t="s">
        <v>168</v>
      </c>
      <c r="W64" s="22" t="s">
        <v>538</v>
      </c>
      <c r="X64" s="22" t="s">
        <v>126</v>
      </c>
      <c r="Y64" s="22" t="s">
        <v>126</v>
      </c>
      <c r="Z64" s="22" t="s">
        <v>126</v>
      </c>
      <c r="AA64" s="22" t="s">
        <v>169</v>
      </c>
      <c r="AB64" s="22"/>
      <c r="AC64" s="16" t="s">
        <v>157</v>
      </c>
      <c r="AD64" s="24"/>
      <c r="AE64" s="24"/>
      <c r="AF64" s="24"/>
      <c r="AG64" s="138"/>
      <c r="AH64" s="139"/>
      <c r="AI64" s="140"/>
    </row>
    <row r="65" spans="1:35" ht="156.75">
      <c r="A65" s="179"/>
      <c r="B65" s="179"/>
      <c r="C65" s="179"/>
      <c r="D65" s="182"/>
      <c r="E65" s="16" t="s">
        <v>31</v>
      </c>
      <c r="F65" s="16" t="s">
        <v>567</v>
      </c>
      <c r="G65" s="16" t="s">
        <v>72</v>
      </c>
      <c r="H65" s="17" t="s">
        <v>167</v>
      </c>
      <c r="I65" s="16" t="s">
        <v>127</v>
      </c>
      <c r="J65" s="17" t="s">
        <v>127</v>
      </c>
      <c r="K65" s="16" t="s">
        <v>112</v>
      </c>
      <c r="L65" s="16">
        <v>2</v>
      </c>
      <c r="M65" s="16">
        <v>3</v>
      </c>
      <c r="N65" s="16">
        <f t="shared" si="0"/>
        <v>6</v>
      </c>
      <c r="O65" s="16" t="str">
        <f t="shared" si="11"/>
        <v>MEDIO</v>
      </c>
      <c r="P65" s="22">
        <v>25</v>
      </c>
      <c r="Q65" s="16">
        <f t="shared" si="1"/>
        <v>150</v>
      </c>
      <c r="R65" s="119" t="str">
        <f t="shared" si="2"/>
        <v>II</v>
      </c>
      <c r="S65" s="119" t="str">
        <f t="shared" si="3"/>
        <v>No Aceptable ó Aceptable con controles específicos</v>
      </c>
      <c r="T65" s="22">
        <v>8</v>
      </c>
      <c r="U65" s="134">
        <v>4</v>
      </c>
      <c r="V65" s="22" t="s">
        <v>168</v>
      </c>
      <c r="W65" s="22" t="s">
        <v>539</v>
      </c>
      <c r="X65" s="22" t="s">
        <v>126</v>
      </c>
      <c r="Y65" s="22" t="s">
        <v>126</v>
      </c>
      <c r="Z65" s="22" t="s">
        <v>126</v>
      </c>
      <c r="AA65" s="22" t="s">
        <v>169</v>
      </c>
      <c r="AB65" s="22" t="s">
        <v>126</v>
      </c>
      <c r="AC65" s="16" t="s">
        <v>157</v>
      </c>
      <c r="AD65" s="24"/>
      <c r="AE65" s="24"/>
      <c r="AF65" s="24"/>
      <c r="AG65" s="138"/>
      <c r="AH65" s="139"/>
      <c r="AI65" s="140"/>
    </row>
    <row r="66" spans="1:35" ht="156.75">
      <c r="A66" s="179"/>
      <c r="B66" s="179"/>
      <c r="C66" s="179"/>
      <c r="D66" s="182"/>
      <c r="E66" s="16" t="s">
        <v>31</v>
      </c>
      <c r="F66" s="16" t="s">
        <v>205</v>
      </c>
      <c r="G66" s="16" t="s">
        <v>73</v>
      </c>
      <c r="H66" s="17" t="s">
        <v>167</v>
      </c>
      <c r="I66" s="16" t="s">
        <v>127</v>
      </c>
      <c r="J66" s="17" t="s">
        <v>127</v>
      </c>
      <c r="K66" s="16" t="s">
        <v>112</v>
      </c>
      <c r="L66" s="16">
        <v>2</v>
      </c>
      <c r="M66" s="16">
        <v>3</v>
      </c>
      <c r="N66" s="16">
        <f t="shared" si="0"/>
        <v>6</v>
      </c>
      <c r="O66" s="16" t="str">
        <f t="shared" si="11"/>
        <v>MEDIO</v>
      </c>
      <c r="P66" s="22">
        <v>10</v>
      </c>
      <c r="Q66" s="16">
        <f t="shared" si="1"/>
        <v>60</v>
      </c>
      <c r="R66" s="19" t="str">
        <f t="shared" si="2"/>
        <v>III</v>
      </c>
      <c r="S66" s="19" t="str">
        <f t="shared" si="3"/>
        <v>Mejorable</v>
      </c>
      <c r="T66" s="22">
        <v>8</v>
      </c>
      <c r="U66" s="134">
        <v>4</v>
      </c>
      <c r="V66" s="22" t="s">
        <v>168</v>
      </c>
      <c r="W66" s="22" t="s">
        <v>540</v>
      </c>
      <c r="X66" s="22" t="s">
        <v>126</v>
      </c>
      <c r="Y66" s="22" t="s">
        <v>126</v>
      </c>
      <c r="Z66" s="22" t="s">
        <v>126</v>
      </c>
      <c r="AA66" s="22" t="s">
        <v>169</v>
      </c>
      <c r="AB66" s="22" t="s">
        <v>126</v>
      </c>
      <c r="AC66" s="16" t="s">
        <v>157</v>
      </c>
      <c r="AD66" s="24"/>
      <c r="AE66" s="24"/>
      <c r="AF66" s="24"/>
      <c r="AG66" s="138"/>
      <c r="AH66" s="139"/>
      <c r="AI66" s="140"/>
    </row>
    <row r="67" spans="1:35" ht="156.75">
      <c r="A67" s="179"/>
      <c r="B67" s="179"/>
      <c r="C67" s="179"/>
      <c r="D67" s="182"/>
      <c r="E67" s="16" t="s">
        <v>31</v>
      </c>
      <c r="F67" s="16" t="s">
        <v>164</v>
      </c>
      <c r="G67" s="16" t="s">
        <v>70</v>
      </c>
      <c r="H67" s="17" t="s">
        <v>167</v>
      </c>
      <c r="I67" s="16" t="s">
        <v>127</v>
      </c>
      <c r="J67" s="17" t="s">
        <v>127</v>
      </c>
      <c r="K67" s="16" t="s">
        <v>112</v>
      </c>
      <c r="L67" s="16">
        <v>2</v>
      </c>
      <c r="M67" s="16">
        <v>3</v>
      </c>
      <c r="N67" s="16">
        <f t="shared" si="0"/>
        <v>6</v>
      </c>
      <c r="O67" s="16" t="str">
        <f t="shared" si="11"/>
        <v>MEDIO</v>
      </c>
      <c r="P67" s="22">
        <v>25</v>
      </c>
      <c r="Q67" s="16">
        <f t="shared" si="1"/>
        <v>150</v>
      </c>
      <c r="R67" s="119" t="str">
        <f t="shared" si="2"/>
        <v>II</v>
      </c>
      <c r="S67" s="119" t="str">
        <f t="shared" si="3"/>
        <v>No Aceptable ó Aceptable con controles específicos</v>
      </c>
      <c r="T67" s="22">
        <v>8</v>
      </c>
      <c r="U67" s="134">
        <v>4</v>
      </c>
      <c r="V67" s="22" t="s">
        <v>168</v>
      </c>
      <c r="W67" s="22" t="s">
        <v>542</v>
      </c>
      <c r="X67" s="22" t="s">
        <v>126</v>
      </c>
      <c r="Y67" s="22" t="s">
        <v>126</v>
      </c>
      <c r="Z67" s="22" t="s">
        <v>126</v>
      </c>
      <c r="AA67" s="22" t="s">
        <v>169</v>
      </c>
      <c r="AB67" s="22" t="s">
        <v>126</v>
      </c>
      <c r="AC67" s="16" t="s">
        <v>157</v>
      </c>
      <c r="AD67" s="24"/>
      <c r="AE67" s="24"/>
      <c r="AF67" s="24"/>
      <c r="AG67" s="138"/>
      <c r="AH67" s="139"/>
      <c r="AI67" s="140"/>
    </row>
    <row r="68" spans="1:35" ht="156.75">
      <c r="A68" s="179"/>
      <c r="B68" s="179"/>
      <c r="C68" s="179"/>
      <c r="D68" s="182"/>
      <c r="E68" s="16" t="s">
        <v>31</v>
      </c>
      <c r="F68" s="16" t="s">
        <v>206</v>
      </c>
      <c r="G68" s="16" t="s">
        <v>71</v>
      </c>
      <c r="H68" s="17" t="s">
        <v>167</v>
      </c>
      <c r="I68" s="16" t="s">
        <v>127</v>
      </c>
      <c r="J68" s="17" t="s">
        <v>127</v>
      </c>
      <c r="K68" s="16" t="s">
        <v>112</v>
      </c>
      <c r="L68" s="16">
        <v>2</v>
      </c>
      <c r="M68" s="16">
        <v>3</v>
      </c>
      <c r="N68" s="16">
        <f t="shared" si="0"/>
        <v>6</v>
      </c>
      <c r="O68" s="16" t="str">
        <f t="shared" si="11"/>
        <v>MEDIO</v>
      </c>
      <c r="P68" s="22">
        <v>25</v>
      </c>
      <c r="Q68" s="16">
        <f t="shared" si="1"/>
        <v>150</v>
      </c>
      <c r="R68" s="119" t="str">
        <f t="shared" si="2"/>
        <v>II</v>
      </c>
      <c r="S68" s="119" t="str">
        <f t="shared" si="3"/>
        <v>No Aceptable ó Aceptable con controles específicos</v>
      </c>
      <c r="T68" s="22">
        <v>8</v>
      </c>
      <c r="U68" s="134">
        <v>4</v>
      </c>
      <c r="V68" s="22" t="s">
        <v>168</v>
      </c>
      <c r="W68" s="22" t="s">
        <v>543</v>
      </c>
      <c r="X68" s="22" t="s">
        <v>126</v>
      </c>
      <c r="Y68" s="22" t="s">
        <v>126</v>
      </c>
      <c r="Z68" s="22" t="s">
        <v>126</v>
      </c>
      <c r="AA68" s="22" t="s">
        <v>169</v>
      </c>
      <c r="AB68" s="22" t="s">
        <v>126</v>
      </c>
      <c r="AC68" s="16" t="s">
        <v>157</v>
      </c>
      <c r="AD68" s="24"/>
      <c r="AE68" s="24"/>
      <c r="AF68" s="24"/>
      <c r="AG68" s="138"/>
      <c r="AH68" s="139"/>
      <c r="AI68" s="140"/>
    </row>
    <row r="69" spans="1:35" ht="299.25">
      <c r="A69" s="180"/>
      <c r="B69" s="180"/>
      <c r="C69" s="180"/>
      <c r="D69" s="183"/>
      <c r="E69" s="22" t="s">
        <v>31</v>
      </c>
      <c r="F69" s="16" t="s">
        <v>166</v>
      </c>
      <c r="G69" s="16" t="s">
        <v>90</v>
      </c>
      <c r="H69" s="17" t="s">
        <v>182</v>
      </c>
      <c r="I69" s="16" t="s">
        <v>127</v>
      </c>
      <c r="J69" s="17" t="s">
        <v>116</v>
      </c>
      <c r="K69" s="16" t="s">
        <v>112</v>
      </c>
      <c r="L69" s="16">
        <v>2</v>
      </c>
      <c r="M69" s="16">
        <v>3</v>
      </c>
      <c r="N69" s="16">
        <f t="shared" si="0"/>
        <v>6</v>
      </c>
      <c r="O69" s="16" t="str">
        <f t="shared" si="11"/>
        <v>MEDIO</v>
      </c>
      <c r="P69" s="16">
        <v>60</v>
      </c>
      <c r="Q69" s="16">
        <f t="shared" si="1"/>
        <v>360</v>
      </c>
      <c r="R69" s="119" t="str">
        <f t="shared" si="2"/>
        <v>II</v>
      </c>
      <c r="S69" s="119" t="str">
        <f t="shared" si="3"/>
        <v>No Aceptable ó Aceptable con controles específicos</v>
      </c>
      <c r="T69" s="22">
        <v>8</v>
      </c>
      <c r="U69" s="134">
        <v>4</v>
      </c>
      <c r="V69" s="22" t="s">
        <v>120</v>
      </c>
      <c r="W69" s="22" t="s">
        <v>183</v>
      </c>
      <c r="X69" s="22" t="s">
        <v>126</v>
      </c>
      <c r="Y69" s="22" t="s">
        <v>126</v>
      </c>
      <c r="Z69" s="22" t="s">
        <v>116</v>
      </c>
      <c r="AA69" s="22" t="s">
        <v>581</v>
      </c>
      <c r="AB69" s="22" t="s">
        <v>126</v>
      </c>
      <c r="AC69" s="16" t="s">
        <v>157</v>
      </c>
      <c r="AD69" s="24"/>
      <c r="AE69" s="24"/>
      <c r="AF69" s="24"/>
      <c r="AG69" s="138"/>
      <c r="AH69" s="139"/>
      <c r="AI69" s="140"/>
    </row>
    <row r="72" spans="1:35" ht="18">
      <c r="AA72" s="191" t="s">
        <v>180</v>
      </c>
      <c r="AB72" s="192"/>
      <c r="AC72" s="192"/>
      <c r="AD72" s="192"/>
      <c r="AE72" s="193">
        <f>COUNTIF(AF53:AF69,"SI")/18</f>
        <v>0</v>
      </c>
      <c r="AF72" s="193"/>
    </row>
  </sheetData>
  <autoFilter ref="A52:AI69">
    <filterColumn colId="32" showButton="0"/>
    <filterColumn colId="33" showButton="0"/>
  </autoFilter>
  <mergeCells count="48">
    <mergeCell ref="AA72:AD72"/>
    <mergeCell ref="AE72:AF72"/>
    <mergeCell ref="AG66:AI66"/>
    <mergeCell ref="AG67:AI67"/>
    <mergeCell ref="AG68:AI68"/>
    <mergeCell ref="A53:A69"/>
    <mergeCell ref="B53:B69"/>
    <mergeCell ref="C53:C69"/>
    <mergeCell ref="D53:D69"/>
    <mergeCell ref="AG53:AI53"/>
    <mergeCell ref="AG54:AI54"/>
    <mergeCell ref="AG56:AI56"/>
    <mergeCell ref="AG57:AI57"/>
    <mergeCell ref="AG59:AI59"/>
    <mergeCell ref="AG61:AI61"/>
    <mergeCell ref="AG62:AI62"/>
    <mergeCell ref="AG69:AI69"/>
    <mergeCell ref="AG63:AI63"/>
    <mergeCell ref="AG64:AI64"/>
    <mergeCell ref="AG65:AI65"/>
    <mergeCell ref="D51:D52"/>
    <mergeCell ref="E51:E52"/>
    <mergeCell ref="F51:G51"/>
    <mergeCell ref="H51:H52"/>
    <mergeCell ref="I51:K51"/>
    <mergeCell ref="L51:R51"/>
    <mergeCell ref="S51:S52"/>
    <mergeCell ref="T51:T52"/>
    <mergeCell ref="A1:F3"/>
    <mergeCell ref="G1:AE2"/>
    <mergeCell ref="X51:AC51"/>
    <mergeCell ref="AD51:AI51"/>
    <mergeCell ref="AG52:AI52"/>
    <mergeCell ref="U51:W51"/>
    <mergeCell ref="A49:F49"/>
    <mergeCell ref="G49:H49"/>
    <mergeCell ref="J49:K49"/>
    <mergeCell ref="L49:T49"/>
    <mergeCell ref="A51:A52"/>
    <mergeCell ref="B51:B52"/>
    <mergeCell ref="C51:C52"/>
    <mergeCell ref="AF1:AG1"/>
    <mergeCell ref="AH1:AI1"/>
    <mergeCell ref="AF2:AG2"/>
    <mergeCell ref="AH2:AI2"/>
    <mergeCell ref="G3:AE3"/>
    <mergeCell ref="AF3:AG3"/>
    <mergeCell ref="AH3:AI3"/>
  </mergeCells>
  <dataValidations disablePrompts="1" count="6">
    <dataValidation type="list" allowBlank="1" showInputMessage="1" showErrorMessage="1" sqref="E53:E69">
      <formula1>$D$5:$D$7</formula1>
    </dataValidation>
    <dataValidation type="list" allowBlank="1" showInputMessage="1" showErrorMessage="1" sqref="G53:G69">
      <formula1>$F$5:$F$47</formula1>
    </dataValidation>
    <dataValidation type="list" allowBlank="1" showInputMessage="1" showErrorMessage="1" sqref="L53:L69">
      <formula1>$A$5:$A$8</formula1>
    </dataValidation>
    <dataValidation type="list" allowBlank="1" showInputMessage="1" showErrorMessage="1" sqref="M53:M69">
      <formula1>$B$5:$B$9</formula1>
    </dataValidation>
    <dataValidation type="list" allowBlank="1" showInputMessage="1" showErrorMessage="1" sqref="P53:P69">
      <formula1>$C$5:$C$9</formula1>
    </dataValidation>
    <dataValidation type="list" allowBlank="1" showInputMessage="1" showErrorMessage="1" sqref="AF53:AF69">
      <formula1>$Y$46:$Y$47</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9"/>
  <sheetViews>
    <sheetView showGridLines="0" tabSelected="1" topLeftCell="K69" zoomScale="70" zoomScaleNormal="70" workbookViewId="0">
      <selection activeCell="AG71" sqref="AG71:AI71"/>
    </sheetView>
  </sheetViews>
  <sheetFormatPr baseColWidth="10" defaultColWidth="11.42578125" defaultRowHeight="12.75"/>
  <cols>
    <col min="1" max="1" width="4.85546875" style="1" customWidth="1"/>
    <col min="2" max="2" width="4.7109375" style="1" customWidth="1"/>
    <col min="3" max="3" width="5.140625" style="1" customWidth="1"/>
    <col min="4" max="4" width="5.42578125" style="1" customWidth="1"/>
    <col min="5" max="5" width="3.7109375" style="1" customWidth="1"/>
    <col min="6" max="6" width="34.42578125" style="1" customWidth="1"/>
    <col min="7" max="7" width="17.140625" style="1" customWidth="1"/>
    <col min="8" max="8" width="17" style="1" customWidth="1"/>
    <col min="9" max="11" width="18" style="1" customWidth="1"/>
    <col min="12" max="14" width="3.7109375" style="2" customWidth="1"/>
    <col min="15" max="15" width="9" style="2" customWidth="1"/>
    <col min="16" max="16" width="5.140625" style="2" customWidth="1"/>
    <col min="17" max="17" width="8" style="2" customWidth="1"/>
    <col min="18" max="18" width="4.7109375" style="2" customWidth="1"/>
    <col min="19" max="19" width="11.42578125" style="2" customWidth="1"/>
    <col min="20" max="20" width="7.7109375" style="2" customWidth="1"/>
    <col min="21" max="21" width="5.28515625" style="2" customWidth="1"/>
    <col min="22" max="22" width="17.7109375" style="1" customWidth="1"/>
    <col min="23" max="23" width="15.7109375" style="1" customWidth="1"/>
    <col min="24" max="25" width="7" style="1" customWidth="1"/>
    <col min="26" max="26" width="15.42578125" style="1" customWidth="1"/>
    <col min="27" max="27" width="17.42578125" style="1" customWidth="1"/>
    <col min="28" max="28" width="15.42578125" style="1" customWidth="1"/>
    <col min="29" max="29" width="36.140625" style="1" customWidth="1"/>
    <col min="30" max="16384" width="11.42578125" style="1"/>
  </cols>
  <sheetData>
    <row r="1" spans="1:35" ht="26.25" customHeight="1">
      <c r="A1" s="150"/>
      <c r="B1" s="150"/>
      <c r="C1" s="150"/>
      <c r="D1" s="150"/>
      <c r="E1" s="150"/>
      <c r="F1" s="150"/>
      <c r="G1" s="151" t="s">
        <v>28</v>
      </c>
      <c r="H1" s="152"/>
      <c r="I1" s="152"/>
      <c r="J1" s="152"/>
      <c r="K1" s="152"/>
      <c r="L1" s="152"/>
      <c r="M1" s="152"/>
      <c r="N1" s="152"/>
      <c r="O1" s="152"/>
      <c r="P1" s="152"/>
      <c r="Q1" s="152"/>
      <c r="R1" s="152"/>
      <c r="S1" s="152"/>
      <c r="T1" s="152"/>
      <c r="U1" s="152"/>
      <c r="V1" s="152"/>
      <c r="W1" s="152"/>
      <c r="X1" s="152"/>
      <c r="Y1" s="152"/>
      <c r="Z1" s="152"/>
      <c r="AA1" s="152"/>
      <c r="AB1" s="152"/>
      <c r="AC1" s="152"/>
      <c r="AD1" s="152"/>
      <c r="AE1" s="153"/>
      <c r="AF1" s="157" t="s">
        <v>176</v>
      </c>
      <c r="AG1" s="140"/>
      <c r="AH1" s="157" t="s">
        <v>515</v>
      </c>
      <c r="AI1" s="140"/>
    </row>
    <row r="2" spans="1:35" ht="24.75" customHeight="1">
      <c r="A2" s="150"/>
      <c r="B2" s="150"/>
      <c r="C2" s="150"/>
      <c r="D2" s="150"/>
      <c r="E2" s="150"/>
      <c r="F2" s="150"/>
      <c r="G2" s="154"/>
      <c r="H2" s="155"/>
      <c r="I2" s="155"/>
      <c r="J2" s="155"/>
      <c r="K2" s="155"/>
      <c r="L2" s="155"/>
      <c r="M2" s="155"/>
      <c r="N2" s="155"/>
      <c r="O2" s="155"/>
      <c r="P2" s="155"/>
      <c r="Q2" s="155"/>
      <c r="R2" s="155"/>
      <c r="S2" s="155"/>
      <c r="T2" s="155"/>
      <c r="U2" s="155"/>
      <c r="V2" s="155"/>
      <c r="W2" s="155"/>
      <c r="X2" s="155"/>
      <c r="Y2" s="155"/>
      <c r="Z2" s="155"/>
      <c r="AA2" s="155"/>
      <c r="AB2" s="155"/>
      <c r="AC2" s="155"/>
      <c r="AD2" s="155"/>
      <c r="AE2" s="156"/>
      <c r="AF2" s="157" t="s">
        <v>177</v>
      </c>
      <c r="AG2" s="140"/>
      <c r="AH2" s="157" t="s">
        <v>179</v>
      </c>
      <c r="AI2" s="140"/>
    </row>
    <row r="3" spans="1:35" ht="33" customHeight="1">
      <c r="A3" s="150"/>
      <c r="B3" s="150"/>
      <c r="C3" s="150"/>
      <c r="D3" s="150"/>
      <c r="E3" s="150"/>
      <c r="F3" s="150"/>
      <c r="G3" s="158" t="s">
        <v>175</v>
      </c>
      <c r="H3" s="159"/>
      <c r="I3" s="159"/>
      <c r="J3" s="159"/>
      <c r="K3" s="159"/>
      <c r="L3" s="159"/>
      <c r="M3" s="159"/>
      <c r="N3" s="159"/>
      <c r="O3" s="159"/>
      <c r="P3" s="159"/>
      <c r="Q3" s="159"/>
      <c r="R3" s="159"/>
      <c r="S3" s="159"/>
      <c r="T3" s="159"/>
      <c r="U3" s="159"/>
      <c r="V3" s="159"/>
      <c r="W3" s="159"/>
      <c r="X3" s="159"/>
      <c r="Y3" s="159"/>
      <c r="Z3" s="159"/>
      <c r="AA3" s="159"/>
      <c r="AB3" s="159"/>
      <c r="AC3" s="159"/>
      <c r="AD3" s="159"/>
      <c r="AE3" s="160"/>
      <c r="AF3" s="157" t="s">
        <v>178</v>
      </c>
      <c r="AG3" s="140"/>
      <c r="AH3" s="161">
        <v>43476</v>
      </c>
      <c r="AI3" s="140"/>
    </row>
    <row r="4" spans="1:35">
      <c r="A4" s="4"/>
      <c r="B4" s="4"/>
      <c r="C4" s="4"/>
      <c r="D4" s="4"/>
      <c r="E4" s="4"/>
      <c r="F4" s="4"/>
      <c r="G4" s="4"/>
      <c r="H4" s="4"/>
      <c r="I4" s="4"/>
      <c r="J4" s="4"/>
      <c r="K4" s="4"/>
      <c r="L4" s="5"/>
      <c r="M4" s="5"/>
      <c r="N4" s="5"/>
      <c r="O4" s="5"/>
      <c r="P4" s="5"/>
      <c r="Q4" s="5"/>
      <c r="R4" s="5"/>
      <c r="S4" s="5"/>
      <c r="T4" s="5"/>
      <c r="U4" s="5"/>
      <c r="V4" s="4"/>
      <c r="W4" s="4"/>
      <c r="X4" s="4"/>
      <c r="Y4" s="4"/>
      <c r="Z4" s="4"/>
      <c r="AA4" s="4"/>
      <c r="AB4" s="4"/>
      <c r="AC4" s="4"/>
    </row>
    <row r="5" spans="1:35" hidden="1">
      <c r="A5" s="7">
        <v>10</v>
      </c>
      <c r="B5" s="7">
        <v>4</v>
      </c>
      <c r="C5" s="7">
        <v>100</v>
      </c>
      <c r="D5" s="7" t="s">
        <v>31</v>
      </c>
      <c r="E5" s="7"/>
      <c r="F5" s="8" t="s">
        <v>41</v>
      </c>
      <c r="G5" s="9" t="s">
        <v>100</v>
      </c>
      <c r="H5" s="7"/>
      <c r="I5" s="7"/>
      <c r="J5" s="7"/>
      <c r="K5" s="7"/>
      <c r="L5" s="10"/>
      <c r="M5" s="10"/>
      <c r="N5" s="10"/>
      <c r="O5" s="10"/>
      <c r="P5" s="10"/>
      <c r="Q5" s="10"/>
      <c r="R5" s="10"/>
      <c r="S5" s="10"/>
      <c r="T5" s="10"/>
      <c r="U5" s="10"/>
      <c r="V5" s="4"/>
      <c r="W5" s="4"/>
      <c r="X5" s="4"/>
      <c r="Y5" s="4"/>
      <c r="Z5" s="4"/>
      <c r="AA5" s="4"/>
      <c r="AB5" s="4"/>
      <c r="AC5" s="4"/>
    </row>
    <row r="6" spans="1:35" hidden="1">
      <c r="A6" s="7">
        <v>6</v>
      </c>
      <c r="B6" s="7">
        <v>3</v>
      </c>
      <c r="C6" s="7">
        <v>60</v>
      </c>
      <c r="D6" s="7" t="s">
        <v>32</v>
      </c>
      <c r="E6" s="7"/>
      <c r="F6" s="8" t="s">
        <v>43</v>
      </c>
      <c r="G6" s="9" t="s">
        <v>42</v>
      </c>
      <c r="H6" s="7"/>
      <c r="I6" s="7"/>
      <c r="J6" s="7"/>
      <c r="K6" s="7"/>
      <c r="L6" s="10"/>
      <c r="M6" s="10"/>
      <c r="N6" s="10"/>
      <c r="O6" s="10"/>
      <c r="P6" s="10"/>
      <c r="Q6" s="10"/>
      <c r="R6" s="10"/>
      <c r="S6" s="10"/>
      <c r="T6" s="10"/>
      <c r="U6" s="10"/>
      <c r="V6" s="4"/>
      <c r="W6" s="4"/>
      <c r="X6" s="4"/>
      <c r="Y6" s="4"/>
      <c r="Z6" s="4"/>
      <c r="AA6" s="4"/>
      <c r="AB6" s="4"/>
      <c r="AC6" s="4"/>
    </row>
    <row r="7" spans="1:35" hidden="1">
      <c r="A7" s="7">
        <v>2</v>
      </c>
      <c r="B7" s="7">
        <v>2</v>
      </c>
      <c r="C7" s="7">
        <v>25</v>
      </c>
      <c r="D7" s="7"/>
      <c r="E7" s="7"/>
      <c r="F7" s="8" t="s">
        <v>44</v>
      </c>
      <c r="G7" s="9" t="s">
        <v>42</v>
      </c>
      <c r="H7" s="7"/>
      <c r="I7" s="7"/>
      <c r="J7" s="7"/>
      <c r="K7" s="7"/>
      <c r="L7" s="10"/>
      <c r="M7" s="10"/>
      <c r="N7" s="10"/>
      <c r="O7" s="10"/>
      <c r="P7" s="10"/>
      <c r="Q7" s="10"/>
      <c r="R7" s="10"/>
      <c r="S7" s="10"/>
      <c r="T7" s="10"/>
      <c r="U7" s="10"/>
      <c r="V7" s="4"/>
      <c r="W7" s="4"/>
      <c r="X7" s="4"/>
      <c r="Y7" s="4"/>
      <c r="Z7" s="4"/>
      <c r="AA7" s="4"/>
      <c r="AB7" s="4"/>
      <c r="AC7" s="4"/>
    </row>
    <row r="8" spans="1:35" hidden="1">
      <c r="A8" s="7"/>
      <c r="B8" s="7">
        <v>1</v>
      </c>
      <c r="C8" s="7">
        <v>10</v>
      </c>
      <c r="D8" s="7"/>
      <c r="E8" s="7"/>
      <c r="F8" s="8" t="s">
        <v>45</v>
      </c>
      <c r="G8" s="9" t="s">
        <v>42</v>
      </c>
      <c r="H8" s="7"/>
      <c r="I8" s="7"/>
      <c r="J8" s="7"/>
      <c r="K8" s="7"/>
      <c r="L8" s="10"/>
      <c r="M8" s="10"/>
      <c r="N8" s="10"/>
      <c r="O8" s="10"/>
      <c r="P8" s="10"/>
      <c r="Q8" s="10"/>
      <c r="R8" s="10"/>
      <c r="S8" s="10"/>
      <c r="T8" s="10"/>
      <c r="U8" s="10"/>
      <c r="V8" s="4"/>
      <c r="W8" s="4"/>
      <c r="X8" s="4"/>
      <c r="Y8" s="4"/>
      <c r="Z8" s="4"/>
      <c r="AA8" s="4"/>
      <c r="AB8" s="4"/>
      <c r="AC8" s="4"/>
    </row>
    <row r="9" spans="1:35" hidden="1">
      <c r="A9" s="7"/>
      <c r="B9" s="7"/>
      <c r="C9" s="7"/>
      <c r="D9" s="7"/>
      <c r="E9" s="7"/>
      <c r="F9" s="8" t="s">
        <v>46</v>
      </c>
      <c r="G9" s="9" t="s">
        <v>42</v>
      </c>
      <c r="H9" s="7"/>
      <c r="I9" s="7"/>
      <c r="J9" s="7"/>
      <c r="K9" s="7"/>
      <c r="L9" s="10"/>
      <c r="M9" s="10"/>
      <c r="N9" s="10"/>
      <c r="O9" s="10"/>
      <c r="P9" s="10"/>
      <c r="Q9" s="10"/>
      <c r="R9" s="10"/>
      <c r="S9" s="10"/>
      <c r="T9" s="10"/>
      <c r="U9" s="10"/>
      <c r="V9" s="4"/>
      <c r="W9" s="4"/>
      <c r="X9" s="4"/>
      <c r="Y9" s="4"/>
      <c r="Z9" s="4"/>
      <c r="AA9" s="4"/>
      <c r="AB9" s="4"/>
      <c r="AC9" s="4"/>
    </row>
    <row r="10" spans="1:35" hidden="1">
      <c r="A10" s="7"/>
      <c r="B10" s="7"/>
      <c r="C10" s="7"/>
      <c r="D10" s="7"/>
      <c r="E10" s="7"/>
      <c r="F10" s="8" t="s">
        <v>47</v>
      </c>
      <c r="G10" s="9" t="s">
        <v>48</v>
      </c>
      <c r="H10" s="7"/>
      <c r="I10" s="7"/>
      <c r="J10" s="7"/>
      <c r="K10" s="7"/>
      <c r="L10" s="10"/>
      <c r="M10" s="10"/>
      <c r="N10" s="10"/>
      <c r="O10" s="10"/>
      <c r="P10" s="10"/>
      <c r="Q10" s="10"/>
      <c r="R10" s="10"/>
      <c r="S10" s="10"/>
      <c r="T10" s="10"/>
      <c r="U10" s="10"/>
      <c r="V10" s="4"/>
      <c r="W10" s="4"/>
      <c r="X10" s="4"/>
      <c r="Y10" s="4"/>
      <c r="Z10" s="4"/>
      <c r="AA10" s="4"/>
      <c r="AB10" s="4"/>
      <c r="AC10" s="4"/>
    </row>
    <row r="11" spans="1:35" ht="25.5" hidden="1">
      <c r="A11" s="7"/>
      <c r="B11" s="7"/>
      <c r="C11" s="7"/>
      <c r="D11" s="7"/>
      <c r="E11" s="7"/>
      <c r="F11" s="8" t="s">
        <v>124</v>
      </c>
      <c r="G11" s="9" t="s">
        <v>48</v>
      </c>
      <c r="H11" s="7"/>
      <c r="I11" s="7"/>
      <c r="J11" s="7"/>
      <c r="K11" s="7"/>
      <c r="L11" s="10"/>
      <c r="M11" s="10"/>
      <c r="N11" s="10"/>
      <c r="O11" s="10"/>
      <c r="P11" s="10"/>
      <c r="Q11" s="10"/>
      <c r="R11" s="10"/>
      <c r="S11" s="10"/>
      <c r="T11" s="10"/>
      <c r="U11" s="10"/>
      <c r="V11" s="4"/>
      <c r="W11" s="4"/>
      <c r="X11" s="4"/>
      <c r="Y11" s="4"/>
      <c r="Z11" s="4"/>
      <c r="AA11" s="4"/>
      <c r="AB11" s="4"/>
      <c r="AC11" s="4"/>
    </row>
    <row r="12" spans="1:35" hidden="1">
      <c r="A12" s="7"/>
      <c r="B12" s="7"/>
      <c r="C12" s="7"/>
      <c r="D12" s="7"/>
      <c r="E12" s="7"/>
      <c r="F12" s="8" t="s">
        <v>49</v>
      </c>
      <c r="G12" s="9" t="s">
        <v>48</v>
      </c>
      <c r="H12" s="7"/>
      <c r="I12" s="7"/>
      <c r="J12" s="7"/>
      <c r="K12" s="7"/>
      <c r="L12" s="10"/>
      <c r="M12" s="10"/>
      <c r="N12" s="10"/>
      <c r="O12" s="10"/>
      <c r="P12" s="10"/>
      <c r="Q12" s="10"/>
      <c r="R12" s="10"/>
      <c r="S12" s="10"/>
      <c r="T12" s="10"/>
      <c r="U12" s="10"/>
      <c r="V12" s="4"/>
      <c r="W12" s="4"/>
      <c r="X12" s="4"/>
      <c r="Y12" s="4"/>
      <c r="Z12" s="4"/>
      <c r="AA12" s="4"/>
      <c r="AB12" s="4"/>
      <c r="AC12" s="4"/>
    </row>
    <row r="13" spans="1:35" hidden="1">
      <c r="A13" s="7"/>
      <c r="B13" s="7"/>
      <c r="C13" s="7"/>
      <c r="D13" s="7"/>
      <c r="E13" s="7"/>
      <c r="F13" s="11" t="s">
        <v>50</v>
      </c>
      <c r="G13" s="12" t="s">
        <v>101</v>
      </c>
      <c r="H13" s="7"/>
      <c r="I13" s="7"/>
      <c r="J13" s="7"/>
      <c r="K13" s="7"/>
      <c r="L13" s="10"/>
      <c r="M13" s="10"/>
      <c r="N13" s="10"/>
      <c r="O13" s="10"/>
      <c r="P13" s="10"/>
      <c r="Q13" s="10"/>
      <c r="R13" s="10"/>
      <c r="S13" s="10"/>
      <c r="T13" s="10"/>
      <c r="U13" s="10"/>
      <c r="V13" s="4"/>
      <c r="W13" s="4"/>
      <c r="X13" s="4"/>
      <c r="Y13" s="4"/>
      <c r="Z13" s="4"/>
      <c r="AA13" s="4"/>
      <c r="AB13" s="4"/>
      <c r="AC13" s="4"/>
    </row>
    <row r="14" spans="1:35" hidden="1">
      <c r="A14" s="7"/>
      <c r="B14" s="7"/>
      <c r="C14" s="7"/>
      <c r="D14" s="7"/>
      <c r="E14" s="7"/>
      <c r="F14" s="11" t="s">
        <v>51</v>
      </c>
      <c r="G14" s="9" t="s">
        <v>52</v>
      </c>
      <c r="H14" s="7"/>
      <c r="I14" s="7"/>
      <c r="J14" s="7"/>
      <c r="K14" s="7"/>
      <c r="L14" s="10"/>
      <c r="M14" s="10"/>
      <c r="N14" s="10"/>
      <c r="O14" s="10"/>
      <c r="P14" s="10"/>
      <c r="Q14" s="10"/>
      <c r="R14" s="10"/>
      <c r="S14" s="10"/>
      <c r="T14" s="10"/>
      <c r="U14" s="10"/>
      <c r="V14" s="4"/>
      <c r="W14" s="4"/>
      <c r="X14" s="4"/>
      <c r="Y14" s="4"/>
      <c r="Z14" s="4"/>
      <c r="AA14" s="4"/>
      <c r="AB14" s="4"/>
      <c r="AC14" s="4"/>
    </row>
    <row r="15" spans="1:35" hidden="1">
      <c r="A15" s="7"/>
      <c r="B15" s="7"/>
      <c r="C15" s="7"/>
      <c r="D15" s="7"/>
      <c r="E15" s="7"/>
      <c r="F15" s="11" t="s">
        <v>53</v>
      </c>
      <c r="G15" s="12" t="s">
        <v>54</v>
      </c>
      <c r="H15" s="7"/>
      <c r="I15" s="7"/>
      <c r="J15" s="7"/>
      <c r="K15" s="7"/>
      <c r="L15" s="10"/>
      <c r="M15" s="10"/>
      <c r="N15" s="10"/>
      <c r="O15" s="10"/>
      <c r="P15" s="10"/>
      <c r="Q15" s="10"/>
      <c r="R15" s="10"/>
      <c r="S15" s="10"/>
      <c r="T15" s="10"/>
      <c r="U15" s="10"/>
      <c r="V15" s="4"/>
      <c r="W15" s="4"/>
      <c r="X15" s="4"/>
      <c r="Y15" s="4"/>
      <c r="Z15" s="4"/>
      <c r="AA15" s="4"/>
      <c r="AB15" s="4"/>
      <c r="AC15" s="4"/>
    </row>
    <row r="16" spans="1:35" hidden="1">
      <c r="A16" s="7"/>
      <c r="B16" s="7"/>
      <c r="C16" s="7"/>
      <c r="D16" s="7"/>
      <c r="E16" s="7"/>
      <c r="F16" s="11" t="s">
        <v>55</v>
      </c>
      <c r="G16" s="9" t="s">
        <v>102</v>
      </c>
      <c r="H16" s="7"/>
      <c r="I16" s="7"/>
      <c r="J16" s="7"/>
      <c r="K16" s="7"/>
      <c r="L16" s="10"/>
      <c r="M16" s="10"/>
      <c r="N16" s="10"/>
      <c r="O16" s="10"/>
      <c r="P16" s="10"/>
      <c r="Q16" s="10"/>
      <c r="R16" s="10"/>
      <c r="S16" s="10"/>
      <c r="T16" s="10"/>
      <c r="U16" s="10"/>
      <c r="V16" s="4"/>
      <c r="W16" s="4"/>
      <c r="X16" s="4"/>
      <c r="Y16" s="4"/>
      <c r="Z16" s="4"/>
      <c r="AA16" s="4"/>
      <c r="AB16" s="4"/>
      <c r="AC16" s="4"/>
    </row>
    <row r="17" spans="1:29" hidden="1">
      <c r="A17" s="7"/>
      <c r="B17" s="7"/>
      <c r="C17" s="7"/>
      <c r="D17" s="7"/>
      <c r="E17" s="7"/>
      <c r="F17" s="11" t="s">
        <v>56</v>
      </c>
      <c r="G17" s="9" t="s">
        <v>103</v>
      </c>
      <c r="H17" s="7"/>
      <c r="I17" s="7"/>
      <c r="J17" s="7"/>
      <c r="K17" s="7"/>
      <c r="L17" s="10"/>
      <c r="M17" s="10"/>
      <c r="N17" s="10"/>
      <c r="O17" s="10"/>
      <c r="P17" s="10"/>
      <c r="Q17" s="10"/>
      <c r="R17" s="10"/>
      <c r="S17" s="10"/>
      <c r="T17" s="10"/>
      <c r="U17" s="10"/>
      <c r="V17" s="4"/>
      <c r="W17" s="4"/>
      <c r="X17" s="4"/>
      <c r="Y17" s="4"/>
      <c r="Z17" s="4"/>
      <c r="AA17" s="4"/>
      <c r="AB17" s="4"/>
      <c r="AC17" s="4"/>
    </row>
    <row r="18" spans="1:29" hidden="1">
      <c r="A18" s="7"/>
      <c r="B18" s="7"/>
      <c r="C18" s="7"/>
      <c r="D18" s="7"/>
      <c r="E18" s="7"/>
      <c r="F18" s="11" t="s">
        <v>57</v>
      </c>
      <c r="G18" s="9" t="s">
        <v>58</v>
      </c>
      <c r="H18" s="7"/>
      <c r="I18" s="7"/>
      <c r="J18" s="7"/>
      <c r="K18" s="7"/>
      <c r="L18" s="10"/>
      <c r="M18" s="10"/>
      <c r="N18" s="10"/>
      <c r="O18" s="10"/>
      <c r="P18" s="10"/>
      <c r="Q18" s="10"/>
      <c r="R18" s="10"/>
      <c r="S18" s="10"/>
      <c r="T18" s="10"/>
      <c r="U18" s="10"/>
      <c r="V18" s="4"/>
      <c r="W18" s="4"/>
      <c r="X18" s="4"/>
      <c r="Y18" s="4"/>
      <c r="Z18" s="4"/>
      <c r="AA18" s="4"/>
      <c r="AB18" s="4"/>
      <c r="AC18" s="4"/>
    </row>
    <row r="19" spans="1:29" hidden="1">
      <c r="A19" s="7"/>
      <c r="B19" s="7"/>
      <c r="C19" s="7"/>
      <c r="D19" s="7"/>
      <c r="E19" s="7"/>
      <c r="F19" s="11" t="s">
        <v>59</v>
      </c>
      <c r="G19" s="9" t="s">
        <v>60</v>
      </c>
      <c r="H19" s="7"/>
      <c r="I19" s="7"/>
      <c r="J19" s="7"/>
      <c r="K19" s="7"/>
      <c r="L19" s="10"/>
      <c r="M19" s="10"/>
      <c r="N19" s="10"/>
      <c r="O19" s="10"/>
      <c r="P19" s="10"/>
      <c r="Q19" s="10"/>
      <c r="R19" s="10"/>
      <c r="S19" s="10"/>
      <c r="T19" s="10"/>
      <c r="U19" s="10"/>
      <c r="V19" s="4"/>
      <c r="W19" s="4"/>
      <c r="X19" s="4"/>
      <c r="Y19" s="4"/>
      <c r="Z19" s="4"/>
      <c r="AA19" s="4"/>
      <c r="AB19" s="4"/>
      <c r="AC19" s="4"/>
    </row>
    <row r="20" spans="1:29" ht="25.5" hidden="1">
      <c r="A20" s="7"/>
      <c r="B20" s="7"/>
      <c r="C20" s="7"/>
      <c r="D20" s="7"/>
      <c r="E20" s="7"/>
      <c r="F20" s="11" t="s">
        <v>61</v>
      </c>
      <c r="G20" s="9" t="s">
        <v>62</v>
      </c>
      <c r="H20" s="7"/>
      <c r="I20" s="7"/>
      <c r="J20" s="7"/>
      <c r="K20" s="7"/>
      <c r="L20" s="10"/>
      <c r="M20" s="10"/>
      <c r="N20" s="10"/>
      <c r="O20" s="10"/>
      <c r="P20" s="10"/>
      <c r="Q20" s="10"/>
      <c r="R20" s="10"/>
      <c r="S20" s="10"/>
      <c r="T20" s="10"/>
      <c r="U20" s="10"/>
      <c r="V20" s="4"/>
      <c r="W20" s="4"/>
      <c r="X20" s="4"/>
      <c r="Y20" s="4"/>
      <c r="Z20" s="4"/>
      <c r="AA20" s="4"/>
      <c r="AB20" s="4"/>
      <c r="AC20" s="4"/>
    </row>
    <row r="21" spans="1:29" hidden="1">
      <c r="A21" s="7"/>
      <c r="B21" s="7"/>
      <c r="C21" s="7"/>
      <c r="D21" s="7"/>
      <c r="E21" s="7"/>
      <c r="F21" s="11" t="s">
        <v>63</v>
      </c>
      <c r="G21" s="9" t="s">
        <v>62</v>
      </c>
      <c r="H21" s="7"/>
      <c r="I21" s="7"/>
      <c r="J21" s="7"/>
      <c r="K21" s="7"/>
      <c r="L21" s="10"/>
      <c r="M21" s="10"/>
      <c r="N21" s="10"/>
      <c r="O21" s="10"/>
      <c r="P21" s="10"/>
      <c r="Q21" s="10"/>
      <c r="R21" s="10"/>
      <c r="S21" s="10"/>
      <c r="T21" s="10"/>
      <c r="U21" s="10"/>
      <c r="V21" s="4"/>
      <c r="W21" s="4"/>
      <c r="X21" s="4"/>
      <c r="Y21" s="4"/>
      <c r="Z21" s="4"/>
      <c r="AA21" s="4"/>
      <c r="AB21" s="4"/>
      <c r="AC21" s="4"/>
    </row>
    <row r="22" spans="1:29" hidden="1">
      <c r="A22" s="7"/>
      <c r="B22" s="7"/>
      <c r="C22" s="7"/>
      <c r="D22" s="7"/>
      <c r="E22" s="7"/>
      <c r="F22" s="11" t="s">
        <v>64</v>
      </c>
      <c r="G22" s="9" t="s">
        <v>65</v>
      </c>
      <c r="H22" s="7"/>
      <c r="I22" s="7"/>
      <c r="J22" s="7"/>
      <c r="K22" s="7"/>
      <c r="L22" s="10"/>
      <c r="M22" s="10"/>
      <c r="N22" s="10"/>
      <c r="O22" s="10"/>
      <c r="P22" s="10"/>
      <c r="Q22" s="10"/>
      <c r="R22" s="10"/>
      <c r="S22" s="10"/>
      <c r="T22" s="10"/>
      <c r="U22" s="10"/>
      <c r="V22" s="4"/>
      <c r="W22" s="4"/>
      <c r="X22" s="4"/>
      <c r="Y22" s="4"/>
      <c r="Z22" s="4"/>
      <c r="AA22" s="4"/>
      <c r="AB22" s="4"/>
      <c r="AC22" s="4"/>
    </row>
    <row r="23" spans="1:29" hidden="1">
      <c r="A23" s="7"/>
      <c r="B23" s="7"/>
      <c r="C23" s="7"/>
      <c r="D23" s="7"/>
      <c r="E23" s="7"/>
      <c r="F23" s="11" t="s">
        <v>66</v>
      </c>
      <c r="G23" s="9" t="s">
        <v>65</v>
      </c>
      <c r="H23" s="7"/>
      <c r="I23" s="7"/>
      <c r="J23" s="7"/>
      <c r="K23" s="7"/>
      <c r="L23" s="10"/>
      <c r="M23" s="10"/>
      <c r="N23" s="10"/>
      <c r="O23" s="10"/>
      <c r="P23" s="10"/>
      <c r="Q23" s="10"/>
      <c r="R23" s="10"/>
      <c r="S23" s="10"/>
      <c r="T23" s="10"/>
      <c r="U23" s="10"/>
      <c r="V23" s="4"/>
      <c r="W23" s="4"/>
      <c r="X23" s="4"/>
      <c r="Y23" s="4"/>
      <c r="Z23" s="4"/>
      <c r="AA23" s="4"/>
      <c r="AB23" s="4"/>
      <c r="AC23" s="4"/>
    </row>
    <row r="24" spans="1:29" ht="25.5" hidden="1">
      <c r="A24" s="7"/>
      <c r="B24" s="7"/>
      <c r="C24" s="7"/>
      <c r="D24" s="7"/>
      <c r="E24" s="7"/>
      <c r="F24" s="11" t="s">
        <v>67</v>
      </c>
      <c r="G24" s="9" t="s">
        <v>65</v>
      </c>
      <c r="H24" s="7"/>
      <c r="I24" s="7"/>
      <c r="J24" s="7"/>
      <c r="K24" s="7"/>
      <c r="L24" s="10"/>
      <c r="M24" s="10"/>
      <c r="N24" s="10"/>
      <c r="O24" s="10"/>
      <c r="P24" s="10"/>
      <c r="Q24" s="10"/>
      <c r="R24" s="10"/>
      <c r="S24" s="10"/>
      <c r="T24" s="10"/>
      <c r="U24" s="10"/>
      <c r="V24" s="4"/>
      <c r="W24" s="4"/>
      <c r="X24" s="4"/>
      <c r="Y24" s="4"/>
      <c r="Z24" s="4"/>
      <c r="AA24" s="4"/>
      <c r="AB24" s="4"/>
      <c r="AC24" s="4"/>
    </row>
    <row r="25" spans="1:29" ht="25.5" hidden="1">
      <c r="A25" s="7"/>
      <c r="B25" s="7"/>
      <c r="C25" s="7"/>
      <c r="D25" s="7"/>
      <c r="E25" s="7"/>
      <c r="F25" s="11" t="s">
        <v>67</v>
      </c>
      <c r="G25" s="9" t="s">
        <v>65</v>
      </c>
      <c r="H25" s="7"/>
      <c r="I25" s="7"/>
      <c r="J25" s="7"/>
      <c r="K25" s="7"/>
      <c r="L25" s="10"/>
      <c r="M25" s="10"/>
      <c r="N25" s="10"/>
      <c r="O25" s="10"/>
      <c r="P25" s="10"/>
      <c r="Q25" s="10"/>
      <c r="R25" s="10"/>
      <c r="S25" s="10"/>
      <c r="T25" s="10"/>
      <c r="U25" s="10"/>
      <c r="V25" s="4"/>
      <c r="W25" s="4"/>
      <c r="X25" s="4"/>
      <c r="Y25" s="4"/>
      <c r="Z25" s="4"/>
      <c r="AA25" s="4"/>
      <c r="AB25" s="4"/>
      <c r="AC25" s="4"/>
    </row>
    <row r="26" spans="1:29" hidden="1">
      <c r="A26" s="7"/>
      <c r="B26" s="7"/>
      <c r="C26" s="7"/>
      <c r="D26" s="7"/>
      <c r="E26" s="7"/>
      <c r="F26" s="11" t="s">
        <v>68</v>
      </c>
      <c r="G26" s="9" t="s">
        <v>62</v>
      </c>
      <c r="H26" s="7"/>
      <c r="I26" s="7"/>
      <c r="J26" s="7"/>
      <c r="K26" s="7"/>
      <c r="L26" s="10"/>
      <c r="M26" s="10"/>
      <c r="N26" s="10"/>
      <c r="O26" s="10"/>
      <c r="P26" s="10"/>
      <c r="Q26" s="10"/>
      <c r="R26" s="10"/>
      <c r="S26" s="10"/>
      <c r="T26" s="10"/>
      <c r="U26" s="10"/>
      <c r="V26" s="4"/>
      <c r="W26" s="4"/>
      <c r="X26" s="4"/>
      <c r="Y26" s="4"/>
      <c r="Z26" s="4"/>
      <c r="AA26" s="4"/>
      <c r="AB26" s="4"/>
      <c r="AC26" s="4"/>
    </row>
    <row r="27" spans="1:29" hidden="1">
      <c r="A27" s="7"/>
      <c r="B27" s="7"/>
      <c r="C27" s="7"/>
      <c r="D27" s="7"/>
      <c r="E27" s="7"/>
      <c r="F27" s="11" t="s">
        <v>69</v>
      </c>
      <c r="G27" s="14" t="s">
        <v>125</v>
      </c>
      <c r="H27" s="7"/>
      <c r="I27" s="7"/>
      <c r="J27" s="7"/>
      <c r="K27" s="7"/>
      <c r="L27" s="10"/>
      <c r="M27" s="10"/>
      <c r="N27" s="10"/>
      <c r="O27" s="10"/>
      <c r="P27" s="10"/>
      <c r="Q27" s="10"/>
      <c r="R27" s="10"/>
      <c r="S27" s="10"/>
      <c r="T27" s="10"/>
      <c r="U27" s="10"/>
      <c r="V27" s="4"/>
      <c r="W27" s="4"/>
      <c r="X27" s="4"/>
      <c r="Y27" s="4"/>
      <c r="Z27" s="4"/>
      <c r="AA27" s="4"/>
      <c r="AB27" s="4"/>
      <c r="AC27" s="4"/>
    </row>
    <row r="28" spans="1:29" ht="25.5" hidden="1">
      <c r="A28" s="7"/>
      <c r="B28" s="7"/>
      <c r="C28" s="7"/>
      <c r="D28" s="7"/>
      <c r="E28" s="7"/>
      <c r="F28" s="11" t="s">
        <v>70</v>
      </c>
      <c r="G28" s="14" t="s">
        <v>125</v>
      </c>
      <c r="H28" s="7"/>
      <c r="I28" s="7"/>
      <c r="J28" s="7"/>
      <c r="K28" s="7"/>
      <c r="L28" s="10"/>
      <c r="M28" s="10"/>
      <c r="N28" s="10"/>
      <c r="O28" s="10"/>
      <c r="P28" s="10"/>
      <c r="Q28" s="10"/>
      <c r="R28" s="10"/>
      <c r="S28" s="10"/>
      <c r="T28" s="10"/>
      <c r="U28" s="10"/>
      <c r="V28" s="4"/>
      <c r="W28" s="4"/>
      <c r="X28" s="4"/>
      <c r="Y28" s="4"/>
      <c r="Z28" s="4"/>
      <c r="AA28" s="4"/>
      <c r="AB28" s="4"/>
      <c r="AC28" s="4"/>
    </row>
    <row r="29" spans="1:29" ht="25.5" hidden="1">
      <c r="A29" s="7"/>
      <c r="B29" s="7"/>
      <c r="C29" s="7"/>
      <c r="D29" s="7"/>
      <c r="E29" s="7"/>
      <c r="F29" s="11" t="s">
        <v>71</v>
      </c>
      <c r="G29" s="14" t="s">
        <v>125</v>
      </c>
      <c r="H29" s="7"/>
      <c r="I29" s="7"/>
      <c r="J29" s="7"/>
      <c r="K29" s="7"/>
      <c r="L29" s="10"/>
      <c r="M29" s="10"/>
      <c r="N29" s="10"/>
      <c r="O29" s="10"/>
      <c r="P29" s="10"/>
      <c r="Q29" s="10"/>
      <c r="R29" s="10"/>
      <c r="S29" s="10"/>
      <c r="T29" s="10"/>
      <c r="U29" s="10"/>
      <c r="V29" s="4"/>
      <c r="W29" s="4"/>
      <c r="X29" s="4"/>
      <c r="Y29" s="4"/>
      <c r="Z29" s="4"/>
      <c r="AA29" s="4"/>
      <c r="AB29" s="4"/>
      <c r="AC29" s="4"/>
    </row>
    <row r="30" spans="1:29" hidden="1">
      <c r="A30" s="7"/>
      <c r="B30" s="7"/>
      <c r="C30" s="7"/>
      <c r="D30" s="7"/>
      <c r="E30" s="7"/>
      <c r="F30" s="11" t="s">
        <v>72</v>
      </c>
      <c r="G30" s="14" t="s">
        <v>125</v>
      </c>
      <c r="H30" s="7"/>
      <c r="I30" s="7"/>
      <c r="J30" s="7"/>
      <c r="K30" s="7"/>
      <c r="L30" s="10"/>
      <c r="M30" s="10"/>
      <c r="N30" s="10"/>
      <c r="O30" s="10"/>
      <c r="P30" s="10"/>
      <c r="Q30" s="10"/>
      <c r="R30" s="10"/>
      <c r="S30" s="10"/>
      <c r="T30" s="10"/>
      <c r="U30" s="10"/>
      <c r="V30" s="4"/>
      <c r="W30" s="4"/>
      <c r="X30" s="4"/>
      <c r="Y30" s="4"/>
      <c r="Z30" s="4"/>
      <c r="AA30" s="4"/>
      <c r="AB30" s="4"/>
      <c r="AC30" s="4"/>
    </row>
    <row r="31" spans="1:29" hidden="1">
      <c r="A31" s="7"/>
      <c r="B31" s="7"/>
      <c r="C31" s="7"/>
      <c r="D31" s="7"/>
      <c r="E31" s="7"/>
      <c r="F31" s="11" t="s">
        <v>73</v>
      </c>
      <c r="G31" s="14" t="s">
        <v>125</v>
      </c>
      <c r="H31" s="7"/>
      <c r="I31" s="7"/>
      <c r="J31" s="7"/>
      <c r="K31" s="7"/>
      <c r="L31" s="10"/>
      <c r="M31" s="10"/>
      <c r="N31" s="10"/>
      <c r="O31" s="10"/>
      <c r="P31" s="10"/>
      <c r="Q31" s="10"/>
      <c r="R31" s="10"/>
      <c r="S31" s="10"/>
      <c r="T31" s="10"/>
      <c r="U31" s="10"/>
      <c r="V31" s="4"/>
      <c r="W31" s="4"/>
      <c r="X31" s="4"/>
      <c r="Y31" s="4"/>
      <c r="Z31" s="4"/>
      <c r="AA31" s="4"/>
      <c r="AB31" s="4"/>
      <c r="AC31" s="4"/>
    </row>
    <row r="32" spans="1:29" hidden="1">
      <c r="A32" s="7"/>
      <c r="B32" s="7"/>
      <c r="C32" s="7"/>
      <c r="D32" s="7"/>
      <c r="E32" s="7"/>
      <c r="F32" s="11" t="s">
        <v>74</v>
      </c>
      <c r="G32" s="14" t="s">
        <v>125</v>
      </c>
      <c r="H32" s="7"/>
      <c r="I32" s="7"/>
      <c r="J32" s="7"/>
      <c r="K32" s="7"/>
      <c r="L32" s="10"/>
      <c r="M32" s="10"/>
      <c r="N32" s="10"/>
      <c r="O32" s="10"/>
      <c r="P32" s="10"/>
      <c r="Q32" s="10"/>
      <c r="R32" s="10"/>
      <c r="S32" s="10"/>
      <c r="T32" s="10"/>
      <c r="U32" s="10"/>
      <c r="V32" s="4"/>
      <c r="W32" s="4"/>
      <c r="X32" s="4"/>
      <c r="Y32" s="4"/>
      <c r="Z32" s="4"/>
      <c r="AA32" s="4"/>
      <c r="AB32" s="4"/>
      <c r="AC32" s="4"/>
    </row>
    <row r="33" spans="1:29" hidden="1">
      <c r="A33" s="7"/>
      <c r="B33" s="7"/>
      <c r="C33" s="7"/>
      <c r="D33" s="7"/>
      <c r="E33" s="7"/>
      <c r="F33" s="11" t="s">
        <v>75</v>
      </c>
      <c r="G33" s="9" t="s">
        <v>76</v>
      </c>
      <c r="H33" s="7"/>
      <c r="I33" s="7"/>
      <c r="J33" s="7"/>
      <c r="K33" s="7"/>
      <c r="L33" s="10"/>
      <c r="M33" s="10"/>
      <c r="N33" s="10"/>
      <c r="O33" s="10"/>
      <c r="P33" s="10"/>
      <c r="Q33" s="10"/>
      <c r="R33" s="10"/>
      <c r="S33" s="10"/>
      <c r="T33" s="10"/>
      <c r="U33" s="10"/>
      <c r="V33" s="4"/>
      <c r="W33" s="4"/>
      <c r="X33" s="4"/>
      <c r="Y33" s="4"/>
      <c r="Z33" s="4"/>
      <c r="AA33" s="4"/>
      <c r="AB33" s="4"/>
      <c r="AC33" s="4"/>
    </row>
    <row r="34" spans="1:29" hidden="1">
      <c r="A34" s="7"/>
      <c r="B34" s="7"/>
      <c r="C34" s="7"/>
      <c r="D34" s="7"/>
      <c r="E34" s="7"/>
      <c r="F34" s="11" t="s">
        <v>77</v>
      </c>
      <c r="G34" s="9" t="s">
        <v>76</v>
      </c>
      <c r="H34" s="7"/>
      <c r="I34" s="7"/>
      <c r="J34" s="7"/>
      <c r="K34" s="7"/>
      <c r="L34" s="10"/>
      <c r="M34" s="10"/>
      <c r="N34" s="10"/>
      <c r="O34" s="10"/>
      <c r="P34" s="10"/>
      <c r="Q34" s="10"/>
      <c r="R34" s="10"/>
      <c r="S34" s="10"/>
      <c r="T34" s="10"/>
      <c r="U34" s="10"/>
      <c r="V34" s="4"/>
      <c r="W34" s="4"/>
      <c r="X34" s="4"/>
      <c r="Y34" s="4"/>
      <c r="Z34" s="4"/>
      <c r="AA34" s="4"/>
      <c r="AB34" s="4"/>
      <c r="AC34" s="4"/>
    </row>
    <row r="35" spans="1:29" hidden="1">
      <c r="A35" s="7"/>
      <c r="B35" s="7"/>
      <c r="C35" s="7"/>
      <c r="D35" s="7"/>
      <c r="E35" s="7"/>
      <c r="F35" s="8" t="s">
        <v>78</v>
      </c>
      <c r="G35" s="9" t="s">
        <v>76</v>
      </c>
      <c r="H35" s="7"/>
      <c r="I35" s="7"/>
      <c r="J35" s="7"/>
      <c r="K35" s="7"/>
      <c r="L35" s="10"/>
      <c r="M35" s="10"/>
      <c r="N35" s="10"/>
      <c r="O35" s="10"/>
      <c r="P35" s="10"/>
      <c r="Q35" s="10"/>
      <c r="R35" s="10"/>
      <c r="S35" s="10"/>
      <c r="T35" s="10"/>
      <c r="U35" s="10"/>
      <c r="V35" s="4"/>
      <c r="W35" s="4"/>
      <c r="X35" s="4"/>
      <c r="Y35" s="4"/>
      <c r="Z35" s="4"/>
      <c r="AA35" s="4"/>
      <c r="AB35" s="4"/>
      <c r="AC35" s="4"/>
    </row>
    <row r="36" spans="1:29" hidden="1">
      <c r="A36" s="7"/>
      <c r="B36" s="7"/>
      <c r="C36" s="7"/>
      <c r="D36" s="7"/>
      <c r="E36" s="7"/>
      <c r="F36" s="11" t="s">
        <v>79</v>
      </c>
      <c r="G36" s="9" t="s">
        <v>76</v>
      </c>
      <c r="H36" s="7"/>
      <c r="I36" s="7"/>
      <c r="J36" s="7"/>
      <c r="K36" s="7"/>
      <c r="L36" s="10"/>
      <c r="M36" s="10"/>
      <c r="N36" s="10"/>
      <c r="O36" s="10"/>
      <c r="P36" s="10"/>
      <c r="Q36" s="10"/>
      <c r="R36" s="10"/>
      <c r="S36" s="10"/>
      <c r="T36" s="10"/>
      <c r="U36" s="10"/>
      <c r="V36" s="4"/>
      <c r="W36" s="4"/>
      <c r="X36" s="4"/>
      <c r="Y36" s="4"/>
      <c r="Z36" s="4"/>
      <c r="AA36" s="4"/>
      <c r="AB36" s="4"/>
      <c r="AC36" s="4"/>
    </row>
    <row r="37" spans="1:29" hidden="1">
      <c r="A37" s="7"/>
      <c r="B37" s="7"/>
      <c r="C37" s="7"/>
      <c r="D37" s="7"/>
      <c r="E37" s="7"/>
      <c r="F37" s="11" t="s">
        <v>80</v>
      </c>
      <c r="G37" s="9" t="s">
        <v>48</v>
      </c>
      <c r="H37" s="7"/>
      <c r="I37" s="7"/>
      <c r="J37" s="7"/>
      <c r="K37" s="7"/>
      <c r="L37" s="10"/>
      <c r="M37" s="10"/>
      <c r="N37" s="10"/>
      <c r="O37" s="10"/>
      <c r="P37" s="10"/>
      <c r="Q37" s="10"/>
      <c r="R37" s="10"/>
      <c r="S37" s="10"/>
      <c r="T37" s="10"/>
      <c r="U37" s="10"/>
      <c r="V37" s="4"/>
      <c r="W37" s="4"/>
      <c r="X37" s="4"/>
      <c r="Y37" s="4"/>
      <c r="Z37" s="4"/>
      <c r="AA37" s="4"/>
      <c r="AB37" s="4"/>
      <c r="AC37" s="4"/>
    </row>
    <row r="38" spans="1:29" hidden="1">
      <c r="A38" s="7"/>
      <c r="B38" s="7"/>
      <c r="C38" s="7"/>
      <c r="D38" s="7"/>
      <c r="E38" s="7"/>
      <c r="F38" s="11" t="s">
        <v>81</v>
      </c>
      <c r="G38" s="9" t="s">
        <v>82</v>
      </c>
      <c r="H38" s="7"/>
      <c r="I38" s="7"/>
      <c r="J38" s="7"/>
      <c r="K38" s="7"/>
      <c r="L38" s="10"/>
      <c r="M38" s="10"/>
      <c r="N38" s="10"/>
      <c r="O38" s="10"/>
      <c r="P38" s="10"/>
      <c r="Q38" s="10"/>
      <c r="R38" s="10"/>
      <c r="S38" s="10"/>
      <c r="T38" s="10"/>
      <c r="U38" s="10"/>
      <c r="V38" s="4"/>
      <c r="W38" s="4"/>
      <c r="X38" s="4"/>
      <c r="Y38" s="4"/>
      <c r="Z38" s="4"/>
      <c r="AA38" s="4"/>
      <c r="AB38" s="4"/>
      <c r="AC38" s="4"/>
    </row>
    <row r="39" spans="1:29" hidden="1">
      <c r="A39" s="7"/>
      <c r="B39" s="7"/>
      <c r="C39" s="7"/>
      <c r="D39" s="7"/>
      <c r="E39" s="7"/>
      <c r="F39" s="11" t="s">
        <v>83</v>
      </c>
      <c r="G39" s="9" t="s">
        <v>48</v>
      </c>
      <c r="H39" s="7"/>
      <c r="I39" s="7"/>
      <c r="J39" s="7"/>
      <c r="K39" s="7"/>
      <c r="L39" s="10"/>
      <c r="M39" s="10"/>
      <c r="N39" s="10"/>
      <c r="O39" s="10"/>
      <c r="P39" s="10"/>
      <c r="Q39" s="10"/>
      <c r="R39" s="10"/>
      <c r="S39" s="10"/>
      <c r="T39" s="10"/>
      <c r="U39" s="10"/>
      <c r="V39" s="4"/>
      <c r="W39" s="4"/>
      <c r="X39" s="4"/>
      <c r="Y39" s="4"/>
      <c r="Z39" s="4"/>
      <c r="AA39" s="4"/>
      <c r="AB39" s="4"/>
      <c r="AC39" s="4"/>
    </row>
    <row r="40" spans="1:29" hidden="1">
      <c r="A40" s="7"/>
      <c r="B40" s="7"/>
      <c r="C40" s="7"/>
      <c r="D40" s="7"/>
      <c r="E40" s="7"/>
      <c r="F40" s="11" t="s">
        <v>84</v>
      </c>
      <c r="G40" s="13" t="s">
        <v>95</v>
      </c>
      <c r="H40" s="7"/>
      <c r="I40" s="7"/>
      <c r="J40" s="7"/>
      <c r="K40" s="7"/>
      <c r="L40" s="10"/>
      <c r="M40" s="10"/>
      <c r="N40" s="10"/>
      <c r="O40" s="10"/>
      <c r="P40" s="10"/>
      <c r="Q40" s="10"/>
      <c r="R40" s="10"/>
      <c r="S40" s="10"/>
      <c r="T40" s="10"/>
      <c r="U40" s="10"/>
      <c r="V40" s="4"/>
      <c r="W40" s="4"/>
      <c r="X40" s="4"/>
      <c r="Y40" s="4"/>
      <c r="Z40" s="4"/>
      <c r="AA40" s="4"/>
      <c r="AB40" s="4"/>
      <c r="AC40" s="4"/>
    </row>
    <row r="41" spans="1:29" hidden="1">
      <c r="A41" s="7"/>
      <c r="B41" s="7"/>
      <c r="C41" s="7"/>
      <c r="D41" s="7"/>
      <c r="E41" s="7"/>
      <c r="F41" s="11" t="s">
        <v>85</v>
      </c>
      <c r="G41" s="9" t="s">
        <v>48</v>
      </c>
      <c r="H41" s="7"/>
      <c r="I41" s="7"/>
      <c r="J41" s="7"/>
      <c r="K41" s="7"/>
      <c r="L41" s="10"/>
      <c r="M41" s="10"/>
      <c r="N41" s="10"/>
      <c r="O41" s="10"/>
      <c r="P41" s="10"/>
      <c r="Q41" s="10"/>
      <c r="R41" s="10"/>
      <c r="S41" s="10"/>
      <c r="T41" s="10"/>
      <c r="U41" s="10"/>
      <c r="V41" s="4"/>
      <c r="W41" s="4"/>
      <c r="X41" s="4"/>
      <c r="Y41" s="4"/>
      <c r="Z41" s="4"/>
      <c r="AA41" s="4"/>
      <c r="AB41" s="4"/>
      <c r="AC41" s="4"/>
    </row>
    <row r="42" spans="1:29" hidden="1">
      <c r="A42" s="7"/>
      <c r="B42" s="7"/>
      <c r="C42" s="7"/>
      <c r="D42" s="7"/>
      <c r="E42" s="7"/>
      <c r="F42" s="11" t="s">
        <v>86</v>
      </c>
      <c r="G42" s="14" t="s">
        <v>94</v>
      </c>
      <c r="H42" s="7"/>
      <c r="I42" s="7"/>
      <c r="J42" s="7"/>
      <c r="K42" s="7"/>
      <c r="L42" s="10"/>
      <c r="M42" s="10"/>
      <c r="N42" s="10"/>
      <c r="O42" s="10"/>
      <c r="P42" s="10"/>
      <c r="Q42" s="10"/>
      <c r="R42" s="10"/>
      <c r="S42" s="10"/>
      <c r="T42" s="10"/>
      <c r="U42" s="10"/>
      <c r="V42" s="4"/>
      <c r="W42" s="4"/>
      <c r="X42" s="4"/>
      <c r="Y42" s="4"/>
      <c r="Z42" s="4"/>
      <c r="AA42" s="4"/>
      <c r="AB42" s="4"/>
      <c r="AC42" s="4"/>
    </row>
    <row r="43" spans="1:29" hidden="1">
      <c r="A43" s="7"/>
      <c r="B43" s="7"/>
      <c r="C43" s="7"/>
      <c r="D43" s="7"/>
      <c r="E43" s="7"/>
      <c r="F43" s="11" t="s">
        <v>87</v>
      </c>
      <c r="G43" s="9" t="s">
        <v>88</v>
      </c>
      <c r="H43" s="7"/>
      <c r="I43" s="7"/>
      <c r="J43" s="7"/>
      <c r="K43" s="7"/>
      <c r="L43" s="10"/>
      <c r="M43" s="10"/>
      <c r="N43" s="10"/>
      <c r="O43" s="10"/>
      <c r="P43" s="10"/>
      <c r="Q43" s="10"/>
      <c r="R43" s="10"/>
      <c r="S43" s="10"/>
      <c r="T43" s="10"/>
      <c r="U43" s="10"/>
      <c r="V43" s="4"/>
      <c r="W43" s="4"/>
      <c r="X43" s="4"/>
      <c r="Y43" s="4"/>
      <c r="Z43" s="4"/>
      <c r="AA43" s="4"/>
      <c r="AB43" s="4"/>
      <c r="AC43" s="4"/>
    </row>
    <row r="44" spans="1:29" ht="16.5" hidden="1">
      <c r="A44" s="7"/>
      <c r="B44" s="7"/>
      <c r="C44" s="7"/>
      <c r="D44" s="7"/>
      <c r="E44" s="7"/>
      <c r="F44" s="11" t="s">
        <v>89</v>
      </c>
      <c r="G44" s="15"/>
      <c r="H44" s="7"/>
      <c r="I44" s="7"/>
      <c r="J44" s="7"/>
      <c r="K44" s="7"/>
      <c r="L44" s="10"/>
      <c r="M44" s="10"/>
      <c r="N44" s="10"/>
      <c r="O44" s="10"/>
      <c r="P44" s="10"/>
      <c r="Q44" s="10"/>
      <c r="R44" s="10"/>
      <c r="S44" s="10"/>
      <c r="T44" s="10"/>
      <c r="U44" s="10"/>
      <c r="V44" s="4"/>
      <c r="W44" s="4"/>
      <c r="X44" s="4"/>
      <c r="Y44" s="4"/>
      <c r="Z44" s="4"/>
      <c r="AA44" s="4"/>
      <c r="AB44" s="4"/>
      <c r="AC44" s="4"/>
    </row>
    <row r="45" spans="1:29" hidden="1">
      <c r="A45" s="7"/>
      <c r="B45" s="7"/>
      <c r="C45" s="7"/>
      <c r="D45" s="7"/>
      <c r="E45" s="7"/>
      <c r="F45" s="11" t="s">
        <v>90</v>
      </c>
      <c r="G45" s="14" t="s">
        <v>96</v>
      </c>
      <c r="H45" s="7"/>
      <c r="I45" s="7"/>
      <c r="J45" s="7"/>
      <c r="K45" s="7"/>
      <c r="L45" s="10"/>
      <c r="M45" s="10"/>
      <c r="N45" s="10"/>
      <c r="O45" s="10"/>
      <c r="P45" s="10"/>
      <c r="Q45" s="10"/>
      <c r="R45" s="10"/>
      <c r="S45" s="10"/>
      <c r="T45" s="10"/>
      <c r="U45" s="10"/>
      <c r="V45" s="4"/>
      <c r="W45" s="4"/>
      <c r="X45" s="4"/>
      <c r="Y45" s="4"/>
      <c r="Z45" s="4"/>
      <c r="AA45" s="4"/>
      <c r="AB45" s="4"/>
      <c r="AC45" s="4"/>
    </row>
    <row r="46" spans="1:29" hidden="1">
      <c r="A46" s="7"/>
      <c r="B46" s="7"/>
      <c r="C46" s="7"/>
      <c r="D46" s="7"/>
      <c r="E46" s="7"/>
      <c r="F46" s="11" t="s">
        <v>128</v>
      </c>
      <c r="G46" s="14" t="s">
        <v>97</v>
      </c>
      <c r="H46" s="7"/>
      <c r="I46" s="7"/>
      <c r="J46" s="7"/>
      <c r="K46" s="7"/>
      <c r="L46" s="10"/>
      <c r="M46" s="10"/>
      <c r="N46" s="10"/>
      <c r="O46" s="10"/>
      <c r="P46" s="10"/>
      <c r="Q46" s="10"/>
      <c r="R46" s="10"/>
      <c r="S46" s="10"/>
      <c r="T46" s="10"/>
      <c r="U46" s="10"/>
      <c r="V46" s="4"/>
      <c r="W46" s="4"/>
      <c r="X46" s="4"/>
      <c r="Y46" s="23" t="s">
        <v>31</v>
      </c>
      <c r="Z46" s="4"/>
      <c r="AA46" s="4"/>
      <c r="AB46" s="4"/>
      <c r="AC46" s="4"/>
    </row>
    <row r="47" spans="1:29" hidden="1">
      <c r="A47" s="7"/>
      <c r="B47" s="7"/>
      <c r="C47" s="7"/>
      <c r="D47" s="7"/>
      <c r="E47" s="7"/>
      <c r="F47" s="11" t="s">
        <v>92</v>
      </c>
      <c r="G47" s="14" t="s">
        <v>98</v>
      </c>
      <c r="H47" s="7"/>
      <c r="I47" s="7"/>
      <c r="J47" s="7"/>
      <c r="K47" s="7"/>
      <c r="L47" s="10"/>
      <c r="M47" s="10"/>
      <c r="N47" s="10"/>
      <c r="O47" s="10"/>
      <c r="P47" s="10"/>
      <c r="Q47" s="10"/>
      <c r="R47" s="10"/>
      <c r="S47" s="10"/>
      <c r="T47" s="10"/>
      <c r="U47" s="10"/>
      <c r="V47" s="4"/>
      <c r="W47" s="4"/>
      <c r="X47" s="4"/>
      <c r="Y47" s="23" t="s">
        <v>32</v>
      </c>
      <c r="Z47" s="4"/>
      <c r="AA47" s="4"/>
      <c r="AB47" s="4"/>
      <c r="AC47" s="4"/>
    </row>
    <row r="48" spans="1:29">
      <c r="A48" s="4"/>
      <c r="B48" s="4"/>
      <c r="C48" s="4"/>
      <c r="D48" s="4"/>
      <c r="E48" s="4"/>
      <c r="F48" s="4"/>
      <c r="G48" s="4"/>
      <c r="H48" s="4"/>
      <c r="I48" s="4"/>
      <c r="J48" s="4"/>
      <c r="K48" s="4"/>
      <c r="L48" s="5"/>
      <c r="M48" s="5"/>
      <c r="N48" s="5"/>
      <c r="O48" s="5"/>
      <c r="P48" s="5"/>
      <c r="Q48" s="5"/>
      <c r="R48" s="5"/>
      <c r="S48" s="5"/>
      <c r="T48" s="5"/>
      <c r="U48" s="5"/>
      <c r="V48" s="4"/>
      <c r="W48" s="4"/>
      <c r="X48" s="4"/>
      <c r="Y48" s="23"/>
      <c r="Z48" s="4"/>
      <c r="AA48" s="4"/>
      <c r="AB48" s="4"/>
      <c r="AC48" s="4"/>
    </row>
    <row r="49" spans="1:35" ht="15">
      <c r="A49" s="162" t="s">
        <v>39</v>
      </c>
      <c r="B49" s="163"/>
      <c r="C49" s="163"/>
      <c r="D49" s="163"/>
      <c r="E49" s="163"/>
      <c r="F49" s="164"/>
      <c r="G49" s="165" t="s">
        <v>488</v>
      </c>
      <c r="H49" s="166"/>
      <c r="I49" s="6"/>
      <c r="J49" s="167" t="s">
        <v>40</v>
      </c>
      <c r="K49" s="167"/>
      <c r="L49" s="168"/>
      <c r="M49" s="168"/>
      <c r="N49" s="168"/>
      <c r="O49" s="168"/>
      <c r="P49" s="168"/>
      <c r="Q49" s="168"/>
      <c r="R49" s="168"/>
      <c r="S49" s="168"/>
      <c r="T49" s="168"/>
      <c r="U49" s="5"/>
      <c r="V49" s="4"/>
      <c r="W49" s="4"/>
      <c r="X49" s="4"/>
      <c r="Y49" s="4"/>
      <c r="Z49" s="4"/>
      <c r="AA49" s="4"/>
      <c r="AB49" s="4"/>
      <c r="AC49" s="4"/>
    </row>
    <row r="50" spans="1:35">
      <c r="A50" s="4"/>
      <c r="B50" s="4"/>
      <c r="C50" s="4"/>
      <c r="D50" s="4"/>
      <c r="E50" s="4"/>
      <c r="F50" s="4"/>
      <c r="G50" s="4"/>
      <c r="H50" s="4"/>
      <c r="I50" s="4"/>
      <c r="J50" s="4"/>
      <c r="K50" s="4"/>
      <c r="L50" s="5"/>
      <c r="M50" s="5"/>
      <c r="N50" s="5"/>
      <c r="O50" s="5"/>
      <c r="P50" s="5"/>
      <c r="Q50" s="5"/>
      <c r="R50" s="5"/>
      <c r="S50" s="5"/>
      <c r="T50" s="5"/>
      <c r="U50" s="5"/>
      <c r="V50" s="4"/>
      <c r="W50" s="4"/>
      <c r="X50" s="4"/>
      <c r="Y50" s="4"/>
      <c r="Z50" s="4"/>
      <c r="AA50" s="4"/>
      <c r="AB50" s="4"/>
      <c r="AC50" s="4"/>
    </row>
    <row r="51" spans="1:35">
      <c r="A51" s="169" t="s">
        <v>1</v>
      </c>
      <c r="B51" s="169" t="s">
        <v>2</v>
      </c>
      <c r="C51" s="169" t="s">
        <v>3</v>
      </c>
      <c r="D51" s="169" t="s">
        <v>27</v>
      </c>
      <c r="E51" s="170" t="s">
        <v>4</v>
      </c>
      <c r="F51" s="171" t="s">
        <v>0</v>
      </c>
      <c r="G51" s="171"/>
      <c r="H51" s="171" t="s">
        <v>7</v>
      </c>
      <c r="I51" s="171"/>
      <c r="J51" s="171"/>
      <c r="K51" s="171"/>
      <c r="L51" s="172" t="s">
        <v>25</v>
      </c>
      <c r="M51" s="172"/>
      <c r="N51" s="172"/>
      <c r="O51" s="172"/>
      <c r="P51" s="172"/>
      <c r="Q51" s="172"/>
      <c r="R51" s="172"/>
      <c r="S51" s="169" t="s">
        <v>15</v>
      </c>
      <c r="T51" s="169" t="s">
        <v>26</v>
      </c>
      <c r="U51" s="171" t="s">
        <v>24</v>
      </c>
      <c r="V51" s="171"/>
      <c r="W51" s="171"/>
      <c r="X51" s="171" t="s">
        <v>23</v>
      </c>
      <c r="Y51" s="171"/>
      <c r="Z51" s="171"/>
      <c r="AA51" s="171"/>
      <c r="AB51" s="171"/>
      <c r="AC51" s="171"/>
      <c r="AD51" s="171" t="s">
        <v>171</v>
      </c>
      <c r="AE51" s="171"/>
      <c r="AF51" s="171"/>
      <c r="AG51" s="171"/>
      <c r="AH51" s="171"/>
      <c r="AI51" s="171"/>
    </row>
    <row r="52" spans="1:35" ht="138">
      <c r="A52" s="169"/>
      <c r="B52" s="169"/>
      <c r="C52" s="169"/>
      <c r="D52" s="169"/>
      <c r="E52" s="170"/>
      <c r="F52" s="135" t="s">
        <v>5</v>
      </c>
      <c r="G52" s="135" t="s">
        <v>6</v>
      </c>
      <c r="H52" s="171"/>
      <c r="I52" s="136" t="s">
        <v>104</v>
      </c>
      <c r="J52" s="136" t="s">
        <v>105</v>
      </c>
      <c r="K52" s="136" t="s">
        <v>106</v>
      </c>
      <c r="L52" s="136" t="s">
        <v>8</v>
      </c>
      <c r="M52" s="136" t="s">
        <v>9</v>
      </c>
      <c r="N52" s="136" t="s">
        <v>10</v>
      </c>
      <c r="O52" s="136" t="s">
        <v>11</v>
      </c>
      <c r="P52" s="136" t="s">
        <v>12</v>
      </c>
      <c r="Q52" s="136" t="s">
        <v>13</v>
      </c>
      <c r="R52" s="136" t="s">
        <v>14</v>
      </c>
      <c r="S52" s="169"/>
      <c r="T52" s="169"/>
      <c r="U52" s="136" t="s">
        <v>16</v>
      </c>
      <c r="V52" s="136" t="s">
        <v>17</v>
      </c>
      <c r="W52" s="135" t="s">
        <v>30</v>
      </c>
      <c r="X52" s="136" t="s">
        <v>18</v>
      </c>
      <c r="Y52" s="136" t="s">
        <v>19</v>
      </c>
      <c r="Z52" s="136" t="s">
        <v>20</v>
      </c>
      <c r="AA52" s="136" t="s">
        <v>21</v>
      </c>
      <c r="AB52" s="136" t="s">
        <v>22</v>
      </c>
      <c r="AC52" s="10" t="s">
        <v>40</v>
      </c>
      <c r="AD52" s="136" t="s">
        <v>172</v>
      </c>
      <c r="AE52" s="136" t="s">
        <v>40</v>
      </c>
      <c r="AF52" s="136" t="s">
        <v>173</v>
      </c>
      <c r="AG52" s="190" t="s">
        <v>174</v>
      </c>
      <c r="AH52" s="190"/>
      <c r="AI52" s="190"/>
    </row>
    <row r="53" spans="1:35" ht="99.75">
      <c r="A53" s="178" t="s">
        <v>596</v>
      </c>
      <c r="B53" s="178" t="s">
        <v>599</v>
      </c>
      <c r="C53" s="178" t="s">
        <v>524</v>
      </c>
      <c r="D53" s="181" t="s">
        <v>585</v>
      </c>
      <c r="E53" s="16" t="s">
        <v>31</v>
      </c>
      <c r="F53" s="16" t="s">
        <v>187</v>
      </c>
      <c r="G53" s="16" t="s">
        <v>41</v>
      </c>
      <c r="H53" s="17" t="s">
        <v>107</v>
      </c>
      <c r="I53" s="16" t="s">
        <v>127</v>
      </c>
      <c r="J53" s="17" t="s">
        <v>127</v>
      </c>
      <c r="K53" s="16" t="s">
        <v>112</v>
      </c>
      <c r="L53" s="16">
        <v>2</v>
      </c>
      <c r="M53" s="16">
        <v>4</v>
      </c>
      <c r="N53" s="16">
        <f t="shared" ref="N53" si="0">IF(M53="","",IF(L53="",1*M53,L53*M53))</f>
        <v>8</v>
      </c>
      <c r="O53" s="16" t="str">
        <f t="shared" ref="O53:O58" si="1">IF(N53="","",IF(N53&gt;=24,"MUY ALTO",IF(N53&gt;=10,"ALTO",IF(N53&gt;=6,"MEDIO","BAJO"))))</f>
        <v>MEDIO</v>
      </c>
      <c r="P53" s="28">
        <v>10</v>
      </c>
      <c r="Q53" s="16">
        <f t="shared" ref="Q53" si="2">IF(P53="","",N53*P53)</f>
        <v>80</v>
      </c>
      <c r="R53" s="19" t="str">
        <f t="shared" ref="R53:R67" si="3">IF(Q53="","",IF(Q53&gt;=600,"I",IF(Q53&gt;=150,"II",IF(Q53&gt;=40,"III","IV"))))</f>
        <v>III</v>
      </c>
      <c r="S53" s="19" t="str">
        <f t="shared" ref="S53:S67" si="4">IF(R53="","",IF(R53="I","No Aceptable",IF(R53="II","No Aceptable ó Aceptable con controles específicos",IF(R53="III","Mejorable",IF(R53="IV","Aceptable")))))</f>
        <v>Mejorable</v>
      </c>
      <c r="T53" s="28">
        <v>8</v>
      </c>
      <c r="U53" s="28">
        <v>17</v>
      </c>
      <c r="V53" s="28" t="s">
        <v>131</v>
      </c>
      <c r="W53" s="18" t="s">
        <v>100</v>
      </c>
      <c r="X53" s="28" t="s">
        <v>126</v>
      </c>
      <c r="Y53" s="28" t="s">
        <v>126</v>
      </c>
      <c r="Z53" s="28" t="s">
        <v>126</v>
      </c>
      <c r="AA53" s="28" t="s">
        <v>132</v>
      </c>
      <c r="AB53" s="28" t="s">
        <v>126</v>
      </c>
      <c r="AC53" s="16" t="s">
        <v>133</v>
      </c>
      <c r="AD53" s="263">
        <v>43695</v>
      </c>
      <c r="AE53" s="129" t="s">
        <v>600</v>
      </c>
      <c r="AF53" s="129"/>
      <c r="AG53" s="260" t="s">
        <v>603</v>
      </c>
      <c r="AH53" s="261"/>
      <c r="AI53" s="262"/>
    </row>
    <row r="54" spans="1:35" ht="156.75">
      <c r="A54" s="179"/>
      <c r="B54" s="179"/>
      <c r="C54" s="179"/>
      <c r="D54" s="182"/>
      <c r="E54" s="16" t="s">
        <v>31</v>
      </c>
      <c r="F54" s="16" t="s">
        <v>489</v>
      </c>
      <c r="G54" s="16" t="s">
        <v>55</v>
      </c>
      <c r="H54" s="17" t="s">
        <v>527</v>
      </c>
      <c r="I54" s="16" t="s">
        <v>127</v>
      </c>
      <c r="J54" s="16" t="s">
        <v>127</v>
      </c>
      <c r="K54" s="16" t="s">
        <v>112</v>
      </c>
      <c r="L54" s="16">
        <v>2</v>
      </c>
      <c r="M54" s="16">
        <v>3</v>
      </c>
      <c r="N54" s="16">
        <f t="shared" ref="N54:N67" si="5">IF(M54="","",IF(L54="",1*M54,L54*M54))</f>
        <v>6</v>
      </c>
      <c r="O54" s="16" t="str">
        <f t="shared" si="1"/>
        <v>MEDIO</v>
      </c>
      <c r="P54" s="28">
        <v>25</v>
      </c>
      <c r="Q54" s="16">
        <f t="shared" ref="Q54:Q67" si="6">IF(P54="","",N54*P54)</f>
        <v>150</v>
      </c>
      <c r="R54" s="119" t="str">
        <f t="shared" si="3"/>
        <v>II</v>
      </c>
      <c r="S54" s="119" t="str">
        <f t="shared" si="4"/>
        <v>No Aceptable ó Aceptable con controles específicos</v>
      </c>
      <c r="T54" s="28">
        <v>8</v>
      </c>
      <c r="U54" s="134">
        <v>17</v>
      </c>
      <c r="V54" s="28" t="s">
        <v>491</v>
      </c>
      <c r="W54" s="18" t="s">
        <v>52</v>
      </c>
      <c r="X54" s="28" t="s">
        <v>126</v>
      </c>
      <c r="Y54" s="28" t="s">
        <v>126</v>
      </c>
      <c r="Z54" s="28" t="s">
        <v>126</v>
      </c>
      <c r="AA54" s="28" t="s">
        <v>498</v>
      </c>
      <c r="AB54" s="28" t="s">
        <v>126</v>
      </c>
      <c r="AC54" s="16" t="s">
        <v>133</v>
      </c>
      <c r="AD54" s="263">
        <v>43695</v>
      </c>
      <c r="AE54" s="129" t="s">
        <v>601</v>
      </c>
      <c r="AF54" s="129"/>
      <c r="AG54" s="260" t="s">
        <v>602</v>
      </c>
      <c r="AH54" s="261"/>
      <c r="AI54" s="262"/>
    </row>
    <row r="55" spans="1:35" ht="156.75">
      <c r="A55" s="179"/>
      <c r="B55" s="179"/>
      <c r="C55" s="179"/>
      <c r="D55" s="182"/>
      <c r="E55" s="16" t="s">
        <v>31</v>
      </c>
      <c r="F55" s="16" t="s">
        <v>506</v>
      </c>
      <c r="G55" s="16" t="s">
        <v>57</v>
      </c>
      <c r="H55" s="17" t="s">
        <v>507</v>
      </c>
      <c r="I55" s="16" t="s">
        <v>127</v>
      </c>
      <c r="J55" s="16" t="s">
        <v>127</v>
      </c>
      <c r="K55" s="16" t="s">
        <v>112</v>
      </c>
      <c r="L55" s="16">
        <v>2</v>
      </c>
      <c r="M55" s="16">
        <v>3</v>
      </c>
      <c r="N55" s="16">
        <f t="shared" ref="N55" si="7">IF(M55="","",IF(L55="",1*M55,L55*M55))</f>
        <v>6</v>
      </c>
      <c r="O55" s="16" t="str">
        <f t="shared" si="1"/>
        <v>MEDIO</v>
      </c>
      <c r="P55" s="101">
        <v>25</v>
      </c>
      <c r="Q55" s="16">
        <f t="shared" ref="Q55" si="8">IF(P55="","",N55*P55)</f>
        <v>150</v>
      </c>
      <c r="R55" s="119" t="str">
        <f t="shared" ref="R55" si="9">IF(Q55="","",IF(Q55&gt;=600,"I",IF(Q55&gt;=150,"II",IF(Q55&gt;=40,"III","IV"))))</f>
        <v>II</v>
      </c>
      <c r="S55" s="119" t="str">
        <f t="shared" ref="S55" si="10">IF(R55="","",IF(R55="I","No Aceptable",IF(R55="II","No Aceptable ó Aceptable con controles específicos",IF(R55="III","Mejorable",IF(R55="IV","Aceptable")))))</f>
        <v>No Aceptable ó Aceptable con controles específicos</v>
      </c>
      <c r="T55" s="101">
        <v>8</v>
      </c>
      <c r="U55" s="134">
        <v>17</v>
      </c>
      <c r="V55" s="101" t="s">
        <v>508</v>
      </c>
      <c r="W55" s="18" t="s">
        <v>52</v>
      </c>
      <c r="X55" s="101" t="s">
        <v>126</v>
      </c>
      <c r="Y55" s="101" t="s">
        <v>126</v>
      </c>
      <c r="Z55" s="101" t="s">
        <v>126</v>
      </c>
      <c r="AA55" s="101" t="s">
        <v>509</v>
      </c>
      <c r="AB55" s="101" t="s">
        <v>126</v>
      </c>
      <c r="AC55" s="16" t="s">
        <v>133</v>
      </c>
      <c r="AD55" s="263">
        <v>43695</v>
      </c>
      <c r="AE55" s="129" t="s">
        <v>601</v>
      </c>
      <c r="AF55" s="129"/>
      <c r="AG55" s="260" t="s">
        <v>603</v>
      </c>
      <c r="AH55" s="261"/>
      <c r="AI55" s="262"/>
    </row>
    <row r="56" spans="1:35" ht="71.25">
      <c r="A56" s="179"/>
      <c r="B56" s="179"/>
      <c r="C56" s="179"/>
      <c r="D56" s="182"/>
      <c r="E56" s="16" t="s">
        <v>31</v>
      </c>
      <c r="F56" s="16" t="s">
        <v>189</v>
      </c>
      <c r="G56" s="16" t="s">
        <v>81</v>
      </c>
      <c r="H56" s="17" t="s">
        <v>140</v>
      </c>
      <c r="I56" s="16" t="s">
        <v>127</v>
      </c>
      <c r="J56" s="16" t="s">
        <v>141</v>
      </c>
      <c r="K56" s="16" t="s">
        <v>112</v>
      </c>
      <c r="L56" s="16">
        <v>2</v>
      </c>
      <c r="M56" s="16">
        <v>2</v>
      </c>
      <c r="N56" s="16">
        <f t="shared" si="5"/>
        <v>4</v>
      </c>
      <c r="O56" s="16" t="str">
        <f t="shared" si="1"/>
        <v>BAJO</v>
      </c>
      <c r="P56" s="28">
        <v>25</v>
      </c>
      <c r="Q56" s="16">
        <f t="shared" si="6"/>
        <v>100</v>
      </c>
      <c r="R56" s="19" t="str">
        <f t="shared" si="3"/>
        <v>III</v>
      </c>
      <c r="S56" s="19" t="str">
        <f t="shared" si="4"/>
        <v>Mejorable</v>
      </c>
      <c r="T56" s="101">
        <v>8</v>
      </c>
      <c r="U56" s="134">
        <v>17</v>
      </c>
      <c r="V56" s="28" t="s">
        <v>109</v>
      </c>
      <c r="W56" s="18" t="s">
        <v>184</v>
      </c>
      <c r="X56" s="28" t="s">
        <v>126</v>
      </c>
      <c r="Y56" s="28" t="s">
        <v>126</v>
      </c>
      <c r="Z56" s="28" t="s">
        <v>126</v>
      </c>
      <c r="AA56" s="28" t="s">
        <v>142</v>
      </c>
      <c r="AB56" s="28" t="s">
        <v>126</v>
      </c>
      <c r="AC56" s="16" t="s">
        <v>133</v>
      </c>
      <c r="AD56" s="263">
        <v>43695</v>
      </c>
      <c r="AE56" s="129" t="s">
        <v>604</v>
      </c>
      <c r="AF56" s="129"/>
      <c r="AG56" s="260" t="s">
        <v>603</v>
      </c>
      <c r="AH56" s="261"/>
      <c r="AI56" s="262"/>
    </row>
    <row r="57" spans="1:35" ht="120" customHeight="1">
      <c r="A57" s="179"/>
      <c r="B57" s="179"/>
      <c r="C57" s="179"/>
      <c r="D57" s="182"/>
      <c r="E57" s="16" t="s">
        <v>31</v>
      </c>
      <c r="F57" s="16" t="s">
        <v>533</v>
      </c>
      <c r="G57" s="16" t="s">
        <v>83</v>
      </c>
      <c r="H57" s="16" t="s">
        <v>145</v>
      </c>
      <c r="I57" s="16" t="s">
        <v>127</v>
      </c>
      <c r="J57" s="16" t="s">
        <v>146</v>
      </c>
      <c r="K57" s="17" t="s">
        <v>112</v>
      </c>
      <c r="L57" s="16">
        <v>2</v>
      </c>
      <c r="M57" s="16">
        <v>4</v>
      </c>
      <c r="N57" s="16">
        <f t="shared" si="5"/>
        <v>8</v>
      </c>
      <c r="O57" s="16" t="str">
        <f t="shared" si="1"/>
        <v>MEDIO</v>
      </c>
      <c r="P57" s="28">
        <v>10</v>
      </c>
      <c r="Q57" s="16">
        <f t="shared" si="6"/>
        <v>80</v>
      </c>
      <c r="R57" s="19" t="str">
        <f t="shared" si="3"/>
        <v>III</v>
      </c>
      <c r="S57" s="19" t="str">
        <f t="shared" si="4"/>
        <v>Mejorable</v>
      </c>
      <c r="T57" s="101">
        <v>8</v>
      </c>
      <c r="U57" s="134">
        <v>17</v>
      </c>
      <c r="V57" s="28" t="s">
        <v>147</v>
      </c>
      <c r="W57" s="18" t="s">
        <v>48</v>
      </c>
      <c r="X57" s="28" t="s">
        <v>126</v>
      </c>
      <c r="Y57" s="28" t="s">
        <v>126</v>
      </c>
      <c r="Z57" s="28" t="s">
        <v>126</v>
      </c>
      <c r="AA57" s="16" t="s">
        <v>132</v>
      </c>
      <c r="AB57" s="28" t="s">
        <v>126</v>
      </c>
      <c r="AC57" s="16" t="s">
        <v>133</v>
      </c>
      <c r="AD57" s="267">
        <v>43695</v>
      </c>
      <c r="AE57" s="129" t="s">
        <v>604</v>
      </c>
      <c r="AF57" s="129"/>
      <c r="AG57" s="260" t="s">
        <v>605</v>
      </c>
      <c r="AH57" s="261"/>
      <c r="AI57" s="262"/>
    </row>
    <row r="58" spans="1:35" ht="99.75">
      <c r="A58" s="179"/>
      <c r="B58" s="179"/>
      <c r="C58" s="179"/>
      <c r="D58" s="182"/>
      <c r="E58" s="16" t="s">
        <v>31</v>
      </c>
      <c r="F58" s="16" t="s">
        <v>111</v>
      </c>
      <c r="G58" s="16" t="s">
        <v>83</v>
      </c>
      <c r="H58" s="16" t="s">
        <v>110</v>
      </c>
      <c r="I58" s="16" t="s">
        <v>127</v>
      </c>
      <c r="J58" s="16" t="s">
        <v>127</v>
      </c>
      <c r="K58" s="17" t="s">
        <v>112</v>
      </c>
      <c r="L58" s="16">
        <v>2</v>
      </c>
      <c r="M58" s="16">
        <v>2</v>
      </c>
      <c r="N58" s="16">
        <f t="shared" si="5"/>
        <v>4</v>
      </c>
      <c r="O58" s="16" t="str">
        <f t="shared" si="1"/>
        <v>BAJO</v>
      </c>
      <c r="P58" s="16">
        <v>10</v>
      </c>
      <c r="Q58" s="16">
        <f t="shared" si="6"/>
        <v>40</v>
      </c>
      <c r="R58" s="19" t="str">
        <f t="shared" si="3"/>
        <v>III</v>
      </c>
      <c r="S58" s="19" t="str">
        <f t="shared" si="4"/>
        <v>Mejorable</v>
      </c>
      <c r="T58" s="101">
        <v>8</v>
      </c>
      <c r="U58" s="134">
        <v>17</v>
      </c>
      <c r="V58" s="28" t="s">
        <v>120</v>
      </c>
      <c r="W58" s="18" t="s">
        <v>48</v>
      </c>
      <c r="X58" s="28" t="s">
        <v>126</v>
      </c>
      <c r="Y58" s="28" t="s">
        <v>126</v>
      </c>
      <c r="Z58" s="28" t="s">
        <v>126</v>
      </c>
      <c r="AA58" s="16" t="s">
        <v>113</v>
      </c>
      <c r="AB58" s="28" t="s">
        <v>126</v>
      </c>
      <c r="AC58" s="16" t="s">
        <v>133</v>
      </c>
      <c r="AD58" s="263">
        <v>43695</v>
      </c>
      <c r="AE58" s="129" t="s">
        <v>604</v>
      </c>
      <c r="AF58" s="129"/>
      <c r="AG58" s="260" t="s">
        <v>605</v>
      </c>
      <c r="AH58" s="261"/>
      <c r="AI58" s="262"/>
    </row>
    <row r="59" spans="1:35" ht="156.75">
      <c r="A59" s="179"/>
      <c r="B59" s="179"/>
      <c r="C59" s="179"/>
      <c r="D59" s="182"/>
      <c r="E59" s="16" t="s">
        <v>31</v>
      </c>
      <c r="F59" s="16" t="s">
        <v>584</v>
      </c>
      <c r="G59" s="16" t="s">
        <v>75</v>
      </c>
      <c r="H59" s="17" t="s">
        <v>151</v>
      </c>
      <c r="I59" s="16" t="s">
        <v>127</v>
      </c>
      <c r="J59" s="17" t="s">
        <v>127</v>
      </c>
      <c r="K59" s="16" t="s">
        <v>112</v>
      </c>
      <c r="L59" s="16">
        <v>2</v>
      </c>
      <c r="M59" s="16">
        <v>3</v>
      </c>
      <c r="N59" s="16">
        <f t="shared" si="5"/>
        <v>6</v>
      </c>
      <c r="O59" s="16" t="str">
        <f t="shared" ref="O59" si="11">IF(N59="","",IF(N59&gt;=24,"MUY ALTO",IF(N59&gt;=10,"ALTO",IF(N59&gt;=6,"MEDIO","BAJO"))))</f>
        <v>MEDIO</v>
      </c>
      <c r="P59" s="16">
        <v>25</v>
      </c>
      <c r="Q59" s="16">
        <f t="shared" si="6"/>
        <v>150</v>
      </c>
      <c r="R59" s="119" t="str">
        <f t="shared" si="3"/>
        <v>II</v>
      </c>
      <c r="S59" s="119" t="str">
        <f t="shared" si="4"/>
        <v>No Aceptable ó Aceptable con controles específicos</v>
      </c>
      <c r="T59" s="101">
        <v>8</v>
      </c>
      <c r="U59" s="134">
        <v>17</v>
      </c>
      <c r="V59" s="28" t="s">
        <v>535</v>
      </c>
      <c r="W59" s="28" t="s">
        <v>154</v>
      </c>
      <c r="X59" s="28" t="s">
        <v>126</v>
      </c>
      <c r="Y59" s="28" t="s">
        <v>126</v>
      </c>
      <c r="Z59" s="28" t="s">
        <v>126</v>
      </c>
      <c r="AA59" s="28" t="s">
        <v>512</v>
      </c>
      <c r="AB59" s="28" t="s">
        <v>126</v>
      </c>
      <c r="AC59" s="16" t="s">
        <v>157</v>
      </c>
      <c r="AD59" s="263">
        <v>43695</v>
      </c>
      <c r="AE59" s="129" t="s">
        <v>607</v>
      </c>
      <c r="AF59" s="129"/>
      <c r="AG59" s="260" t="s">
        <v>606</v>
      </c>
      <c r="AH59" s="261"/>
      <c r="AI59" s="262"/>
    </row>
    <row r="60" spans="1:35" ht="156.75">
      <c r="A60" s="179"/>
      <c r="B60" s="179"/>
      <c r="C60" s="179"/>
      <c r="D60" s="182"/>
      <c r="E60" s="16" t="s">
        <v>31</v>
      </c>
      <c r="F60" s="16" t="s">
        <v>185</v>
      </c>
      <c r="G60" s="16" t="s">
        <v>72</v>
      </c>
      <c r="H60" s="17" t="s">
        <v>167</v>
      </c>
      <c r="I60" s="16" t="s">
        <v>127</v>
      </c>
      <c r="J60" s="17" t="s">
        <v>127</v>
      </c>
      <c r="K60" s="16" t="s">
        <v>112</v>
      </c>
      <c r="L60" s="16">
        <v>2</v>
      </c>
      <c r="M60" s="16">
        <v>3</v>
      </c>
      <c r="N60" s="16">
        <f t="shared" si="5"/>
        <v>6</v>
      </c>
      <c r="O60" s="16" t="str">
        <f t="shared" ref="O60" si="12">IF(N60="","",IF(N60&gt;=24,"MUY ALTO",IF(N60&gt;=10,"ALTO",IF(N60&gt;=6,"MEDIO","BAJO"))))</f>
        <v>MEDIO</v>
      </c>
      <c r="P60" s="28">
        <v>25</v>
      </c>
      <c r="Q60" s="16">
        <f t="shared" si="6"/>
        <v>150</v>
      </c>
      <c r="R60" s="119" t="str">
        <f t="shared" si="3"/>
        <v>II</v>
      </c>
      <c r="S60" s="119" t="str">
        <f t="shared" si="4"/>
        <v>No Aceptable ó Aceptable con controles específicos</v>
      </c>
      <c r="T60" s="101">
        <v>8</v>
      </c>
      <c r="U60" s="134">
        <v>17</v>
      </c>
      <c r="V60" s="28" t="s">
        <v>168</v>
      </c>
      <c r="W60" s="28" t="s">
        <v>125</v>
      </c>
      <c r="X60" s="28" t="s">
        <v>126</v>
      </c>
      <c r="Y60" s="28" t="s">
        <v>126</v>
      </c>
      <c r="Z60" s="28" t="s">
        <v>126</v>
      </c>
      <c r="AA60" s="28" t="s">
        <v>169</v>
      </c>
      <c r="AB60" s="28" t="s">
        <v>126</v>
      </c>
      <c r="AC60" s="16" t="s">
        <v>157</v>
      </c>
      <c r="AD60" s="263">
        <v>43695</v>
      </c>
      <c r="AE60" s="129" t="s">
        <v>607</v>
      </c>
      <c r="AF60" s="129"/>
      <c r="AG60" s="260" t="s">
        <v>608</v>
      </c>
      <c r="AH60" s="261"/>
      <c r="AI60" s="262"/>
    </row>
    <row r="61" spans="1:35" ht="156.75">
      <c r="A61" s="179"/>
      <c r="B61" s="179"/>
      <c r="C61" s="179"/>
      <c r="D61" s="182"/>
      <c r="E61" s="16" t="s">
        <v>31</v>
      </c>
      <c r="F61" s="16" t="s">
        <v>586</v>
      </c>
      <c r="G61" s="16" t="s">
        <v>70</v>
      </c>
      <c r="H61" s="17" t="s">
        <v>167</v>
      </c>
      <c r="I61" s="16" t="s">
        <v>127</v>
      </c>
      <c r="J61" s="17" t="s">
        <v>127</v>
      </c>
      <c r="K61" s="16" t="s">
        <v>112</v>
      </c>
      <c r="L61" s="16">
        <v>2</v>
      </c>
      <c r="M61" s="16">
        <v>2</v>
      </c>
      <c r="N61" s="16">
        <f t="shared" si="5"/>
        <v>4</v>
      </c>
      <c r="O61" s="16" t="str">
        <f>IF(N61="","",IF(N61&gt;=24,"MUY ALTO",IF(N61&gt;=10,"ALTO",IF(N61&gt;=6,"MEDIO","BAJO"))))</f>
        <v>BAJO</v>
      </c>
      <c r="P61" s="28">
        <v>25</v>
      </c>
      <c r="Q61" s="16">
        <f t="shared" si="6"/>
        <v>100</v>
      </c>
      <c r="R61" s="19" t="str">
        <f t="shared" si="3"/>
        <v>III</v>
      </c>
      <c r="S61" s="19" t="str">
        <f t="shared" si="4"/>
        <v>Mejorable</v>
      </c>
      <c r="T61" s="101">
        <v>8</v>
      </c>
      <c r="U61" s="134">
        <v>17</v>
      </c>
      <c r="V61" s="28" t="s">
        <v>168</v>
      </c>
      <c r="W61" s="28" t="s">
        <v>538</v>
      </c>
      <c r="X61" s="28" t="s">
        <v>126</v>
      </c>
      <c r="Y61" s="28" t="s">
        <v>126</v>
      </c>
      <c r="Z61" s="28" t="s">
        <v>126</v>
      </c>
      <c r="AA61" s="28" t="s">
        <v>169</v>
      </c>
      <c r="AB61" s="28"/>
      <c r="AC61" s="16" t="s">
        <v>157</v>
      </c>
      <c r="AD61" s="263">
        <v>43696</v>
      </c>
      <c r="AE61" s="129" t="s">
        <v>607</v>
      </c>
      <c r="AF61" s="129"/>
      <c r="AG61" s="260" t="s">
        <v>609</v>
      </c>
      <c r="AH61" s="261"/>
      <c r="AI61" s="262"/>
    </row>
    <row r="62" spans="1:35" ht="156.75">
      <c r="A62" s="179"/>
      <c r="B62" s="179"/>
      <c r="C62" s="179"/>
      <c r="D62" s="182"/>
      <c r="E62" s="16" t="s">
        <v>31</v>
      </c>
      <c r="F62" s="16" t="s">
        <v>186</v>
      </c>
      <c r="G62" s="16" t="s">
        <v>72</v>
      </c>
      <c r="H62" s="17" t="s">
        <v>167</v>
      </c>
      <c r="I62" s="16" t="s">
        <v>127</v>
      </c>
      <c r="J62" s="17" t="s">
        <v>127</v>
      </c>
      <c r="K62" s="16" t="s">
        <v>112</v>
      </c>
      <c r="L62" s="16">
        <v>2</v>
      </c>
      <c r="M62" s="16">
        <v>3</v>
      </c>
      <c r="N62" s="16">
        <f t="shared" si="5"/>
        <v>6</v>
      </c>
      <c r="O62" s="16" t="str">
        <f>IF(N62="","",IF(N62&gt;=24,"MUY ALTO",IF(N62&gt;=10,"ALTO",IF(N62&gt;=6,"MEDIO","BAJO"))))</f>
        <v>MEDIO</v>
      </c>
      <c r="P62" s="28">
        <v>25</v>
      </c>
      <c r="Q62" s="16">
        <f t="shared" si="6"/>
        <v>150</v>
      </c>
      <c r="R62" s="119" t="str">
        <f t="shared" si="3"/>
        <v>II</v>
      </c>
      <c r="S62" s="119" t="str">
        <f t="shared" si="4"/>
        <v>No Aceptable ó Aceptable con controles específicos</v>
      </c>
      <c r="T62" s="101">
        <v>8</v>
      </c>
      <c r="U62" s="134">
        <v>17</v>
      </c>
      <c r="V62" s="28" t="s">
        <v>168</v>
      </c>
      <c r="W62" s="28" t="s">
        <v>539</v>
      </c>
      <c r="X62" s="28" t="s">
        <v>126</v>
      </c>
      <c r="Y62" s="28" t="s">
        <v>126</v>
      </c>
      <c r="Z62" s="28" t="s">
        <v>126</v>
      </c>
      <c r="AA62" s="28" t="s">
        <v>169</v>
      </c>
      <c r="AB62" s="28" t="s">
        <v>126</v>
      </c>
      <c r="AC62" s="16" t="s">
        <v>157</v>
      </c>
      <c r="AD62" s="263">
        <v>43697</v>
      </c>
      <c r="AE62" s="129" t="s">
        <v>607</v>
      </c>
      <c r="AF62" s="129"/>
      <c r="AG62" s="260" t="s">
        <v>609</v>
      </c>
      <c r="AH62" s="261"/>
      <c r="AI62" s="262"/>
    </row>
    <row r="63" spans="1:35" ht="156.75">
      <c r="A63" s="179"/>
      <c r="B63" s="179"/>
      <c r="C63" s="179"/>
      <c r="D63" s="182"/>
      <c r="E63" s="16" t="s">
        <v>31</v>
      </c>
      <c r="F63" s="16" t="s">
        <v>557</v>
      </c>
      <c r="G63" s="16" t="s">
        <v>73</v>
      </c>
      <c r="H63" s="17" t="s">
        <v>167</v>
      </c>
      <c r="I63" s="16" t="s">
        <v>127</v>
      </c>
      <c r="J63" s="17" t="s">
        <v>127</v>
      </c>
      <c r="K63" s="16" t="s">
        <v>112</v>
      </c>
      <c r="L63" s="16">
        <v>2</v>
      </c>
      <c r="M63" s="16">
        <v>3</v>
      </c>
      <c r="N63" s="16">
        <f t="shared" si="5"/>
        <v>6</v>
      </c>
      <c r="O63" s="16" t="str">
        <f t="shared" ref="O63" si="13">IF(N63="","",IF(N63&gt;=24,"MUY ALTO",IF(N63&gt;=10,"ALTO",IF(N63&gt;=6,"MEDIO","BAJO"))))</f>
        <v>MEDIO</v>
      </c>
      <c r="P63" s="28">
        <v>10</v>
      </c>
      <c r="Q63" s="16">
        <f t="shared" si="6"/>
        <v>60</v>
      </c>
      <c r="R63" s="19" t="str">
        <f t="shared" si="3"/>
        <v>III</v>
      </c>
      <c r="S63" s="19" t="str">
        <f t="shared" si="4"/>
        <v>Mejorable</v>
      </c>
      <c r="T63" s="101">
        <v>8</v>
      </c>
      <c r="U63" s="134">
        <v>17</v>
      </c>
      <c r="V63" s="28" t="s">
        <v>168</v>
      </c>
      <c r="W63" s="28" t="s">
        <v>540</v>
      </c>
      <c r="X63" s="28" t="s">
        <v>126</v>
      </c>
      <c r="Y63" s="28" t="s">
        <v>126</v>
      </c>
      <c r="Z63" s="28" t="s">
        <v>126</v>
      </c>
      <c r="AA63" s="28" t="s">
        <v>169</v>
      </c>
      <c r="AB63" s="28" t="s">
        <v>126</v>
      </c>
      <c r="AC63" s="16" t="s">
        <v>157</v>
      </c>
      <c r="AD63" s="263">
        <v>43698</v>
      </c>
      <c r="AE63" s="129" t="s">
        <v>607</v>
      </c>
      <c r="AF63" s="129"/>
      <c r="AG63" s="260"/>
      <c r="AH63" s="261"/>
      <c r="AI63" s="262"/>
    </row>
    <row r="64" spans="1:35" ht="156.75">
      <c r="A64" s="179"/>
      <c r="B64" s="179"/>
      <c r="C64" s="179"/>
      <c r="D64" s="182"/>
      <c r="E64" s="16" t="s">
        <v>31</v>
      </c>
      <c r="F64" s="16" t="s">
        <v>587</v>
      </c>
      <c r="G64" s="16" t="s">
        <v>72</v>
      </c>
      <c r="H64" s="17" t="s">
        <v>167</v>
      </c>
      <c r="I64" s="16" t="s">
        <v>127</v>
      </c>
      <c r="J64" s="17" t="s">
        <v>127</v>
      </c>
      <c r="K64" s="16" t="s">
        <v>112</v>
      </c>
      <c r="L64" s="16">
        <v>2</v>
      </c>
      <c r="M64" s="16">
        <v>4</v>
      </c>
      <c r="N64" s="16">
        <f t="shared" si="5"/>
        <v>8</v>
      </c>
      <c r="O64" s="16" t="str">
        <f>IF(N64="","",IF(N64&gt;=24,"MUY ALTO",IF(N64&gt;=10,"ALTO",IF(N64&gt;=6,"MEDIO","BAJO"))))</f>
        <v>MEDIO</v>
      </c>
      <c r="P64" s="28">
        <v>25</v>
      </c>
      <c r="Q64" s="16">
        <f t="shared" si="6"/>
        <v>200</v>
      </c>
      <c r="R64" s="119" t="str">
        <f t="shared" si="3"/>
        <v>II</v>
      </c>
      <c r="S64" s="119" t="str">
        <f t="shared" si="4"/>
        <v>No Aceptable ó Aceptable con controles específicos</v>
      </c>
      <c r="T64" s="101">
        <v>8</v>
      </c>
      <c r="U64" s="134">
        <v>17</v>
      </c>
      <c r="V64" s="28" t="s">
        <v>168</v>
      </c>
      <c r="W64" s="28" t="s">
        <v>541</v>
      </c>
      <c r="X64" s="21" t="s">
        <v>126</v>
      </c>
      <c r="Y64" s="21" t="s">
        <v>126</v>
      </c>
      <c r="Z64" s="28" t="s">
        <v>126</v>
      </c>
      <c r="AA64" s="28" t="s">
        <v>169</v>
      </c>
      <c r="AB64" s="28" t="s">
        <v>126</v>
      </c>
      <c r="AC64" s="16" t="s">
        <v>157</v>
      </c>
      <c r="AD64" s="263">
        <v>43699</v>
      </c>
      <c r="AE64" s="129" t="s">
        <v>607</v>
      </c>
      <c r="AF64" s="129"/>
      <c r="AG64" s="260"/>
      <c r="AH64" s="261"/>
      <c r="AI64" s="262"/>
    </row>
    <row r="65" spans="1:35" ht="156.75">
      <c r="A65" s="179"/>
      <c r="B65" s="179"/>
      <c r="C65" s="179"/>
      <c r="D65" s="182"/>
      <c r="E65" s="16" t="s">
        <v>31</v>
      </c>
      <c r="F65" s="16" t="s">
        <v>164</v>
      </c>
      <c r="G65" s="16" t="s">
        <v>70</v>
      </c>
      <c r="H65" s="17" t="s">
        <v>167</v>
      </c>
      <c r="I65" s="16" t="s">
        <v>127</v>
      </c>
      <c r="J65" s="17" t="s">
        <v>127</v>
      </c>
      <c r="K65" s="16" t="s">
        <v>112</v>
      </c>
      <c r="L65" s="16">
        <v>2</v>
      </c>
      <c r="M65" s="16">
        <v>3</v>
      </c>
      <c r="N65" s="16">
        <f t="shared" si="5"/>
        <v>6</v>
      </c>
      <c r="O65" s="16" t="str">
        <f>IF(N65="","",IF(N65&gt;=24,"MUY ALTO",IF(N65&gt;=10,"ALTO",IF(N65&gt;=6,"MEDIO","BAJO"))))</f>
        <v>MEDIO</v>
      </c>
      <c r="P65" s="28">
        <v>25</v>
      </c>
      <c r="Q65" s="16">
        <f t="shared" si="6"/>
        <v>150</v>
      </c>
      <c r="R65" s="119" t="str">
        <f t="shared" si="3"/>
        <v>II</v>
      </c>
      <c r="S65" s="119" t="str">
        <f t="shared" si="4"/>
        <v>No Aceptable ó Aceptable con controles específicos</v>
      </c>
      <c r="T65" s="101">
        <v>8</v>
      </c>
      <c r="U65" s="134">
        <v>17</v>
      </c>
      <c r="V65" s="28" t="s">
        <v>168</v>
      </c>
      <c r="W65" s="28" t="s">
        <v>542</v>
      </c>
      <c r="X65" s="28" t="s">
        <v>126</v>
      </c>
      <c r="Y65" s="28" t="s">
        <v>126</v>
      </c>
      <c r="Z65" s="28" t="s">
        <v>126</v>
      </c>
      <c r="AA65" s="28" t="s">
        <v>169</v>
      </c>
      <c r="AB65" s="28" t="s">
        <v>126</v>
      </c>
      <c r="AC65" s="16" t="s">
        <v>157</v>
      </c>
      <c r="AD65" s="263">
        <v>43700</v>
      </c>
      <c r="AE65" s="129" t="s">
        <v>607</v>
      </c>
      <c r="AF65" s="129"/>
      <c r="AG65" s="260"/>
      <c r="AH65" s="261"/>
      <c r="AI65" s="262"/>
    </row>
    <row r="66" spans="1:35" ht="156.75">
      <c r="A66" s="179"/>
      <c r="B66" s="179"/>
      <c r="C66" s="179"/>
      <c r="D66" s="182"/>
      <c r="E66" s="16" t="s">
        <v>31</v>
      </c>
      <c r="F66" s="16" t="s">
        <v>165</v>
      </c>
      <c r="G66" s="16" t="s">
        <v>71</v>
      </c>
      <c r="H66" s="17" t="s">
        <v>167</v>
      </c>
      <c r="I66" s="16" t="s">
        <v>127</v>
      </c>
      <c r="J66" s="17" t="s">
        <v>127</v>
      </c>
      <c r="K66" s="16" t="s">
        <v>112</v>
      </c>
      <c r="L66" s="16">
        <v>2</v>
      </c>
      <c r="M66" s="16">
        <v>2</v>
      </c>
      <c r="N66" s="16">
        <f t="shared" si="5"/>
        <v>4</v>
      </c>
      <c r="O66" s="16" t="str">
        <f>IF(N66="","",IF(N66&gt;=24,"MUY ALTO",IF(N66&gt;=10,"ALTO",IF(N66&gt;=6,"MEDIO","BAJO"))))</f>
        <v>BAJO</v>
      </c>
      <c r="P66" s="28">
        <v>25</v>
      </c>
      <c r="Q66" s="16">
        <f t="shared" si="6"/>
        <v>100</v>
      </c>
      <c r="R66" s="19" t="str">
        <f t="shared" si="3"/>
        <v>III</v>
      </c>
      <c r="S66" s="19" t="str">
        <f t="shared" si="4"/>
        <v>Mejorable</v>
      </c>
      <c r="T66" s="101">
        <v>8</v>
      </c>
      <c r="U66" s="134">
        <v>17</v>
      </c>
      <c r="V66" s="28" t="s">
        <v>168</v>
      </c>
      <c r="W66" s="28" t="s">
        <v>543</v>
      </c>
      <c r="X66" s="28" t="s">
        <v>126</v>
      </c>
      <c r="Y66" s="28" t="s">
        <v>126</v>
      </c>
      <c r="Z66" s="28" t="s">
        <v>126</v>
      </c>
      <c r="AA66" s="28" t="s">
        <v>169</v>
      </c>
      <c r="AB66" s="28" t="s">
        <v>126</v>
      </c>
      <c r="AC66" s="16" t="s">
        <v>157</v>
      </c>
      <c r="AD66" s="263">
        <v>43701</v>
      </c>
      <c r="AE66" s="129" t="s">
        <v>607</v>
      </c>
      <c r="AF66" s="129"/>
      <c r="AG66" s="260"/>
      <c r="AH66" s="261"/>
      <c r="AI66" s="262"/>
    </row>
    <row r="67" spans="1:35" ht="228">
      <c r="A67" s="180"/>
      <c r="B67" s="180"/>
      <c r="C67" s="180"/>
      <c r="D67" s="183"/>
      <c r="E67" s="28" t="s">
        <v>31</v>
      </c>
      <c r="F67" s="16" t="s">
        <v>166</v>
      </c>
      <c r="G67" s="16" t="s">
        <v>90</v>
      </c>
      <c r="H67" s="17" t="s">
        <v>182</v>
      </c>
      <c r="I67" s="16" t="s">
        <v>127</v>
      </c>
      <c r="J67" s="17" t="s">
        <v>116</v>
      </c>
      <c r="K67" s="16" t="s">
        <v>112</v>
      </c>
      <c r="L67" s="16">
        <v>2</v>
      </c>
      <c r="M67" s="16">
        <v>3</v>
      </c>
      <c r="N67" s="16">
        <f t="shared" si="5"/>
        <v>6</v>
      </c>
      <c r="O67" s="16" t="str">
        <f t="shared" ref="O67" si="14">IF(N67="","",IF(N67&gt;=24,"MUY ALTO",IF(N67&gt;=10,"ALTO",IF(N67&gt;=6,"MEDIO","BAJO"))))</f>
        <v>MEDIO</v>
      </c>
      <c r="P67" s="16">
        <v>60</v>
      </c>
      <c r="Q67" s="16">
        <f t="shared" si="6"/>
        <v>360</v>
      </c>
      <c r="R67" s="119" t="str">
        <f t="shared" si="3"/>
        <v>II</v>
      </c>
      <c r="S67" s="119" t="str">
        <f t="shared" si="4"/>
        <v>No Aceptable ó Aceptable con controles específicos</v>
      </c>
      <c r="T67" s="101">
        <v>8</v>
      </c>
      <c r="U67" s="134">
        <v>17</v>
      </c>
      <c r="V67" s="28" t="s">
        <v>120</v>
      </c>
      <c r="W67" s="28" t="s">
        <v>183</v>
      </c>
      <c r="X67" s="28" t="s">
        <v>126</v>
      </c>
      <c r="Y67" s="28" t="s">
        <v>126</v>
      </c>
      <c r="Z67" s="28" t="s">
        <v>116</v>
      </c>
      <c r="AA67" s="28" t="s">
        <v>549</v>
      </c>
      <c r="AB67" s="28" t="s">
        <v>126</v>
      </c>
      <c r="AC67" s="16" t="s">
        <v>157</v>
      </c>
      <c r="AD67" s="263">
        <v>43702</v>
      </c>
      <c r="AE67" s="129" t="s">
        <v>607</v>
      </c>
      <c r="AF67" s="129"/>
      <c r="AG67" s="260" t="s">
        <v>610</v>
      </c>
      <c r="AH67" s="261"/>
      <c r="AI67" s="262"/>
    </row>
    <row r="68" spans="1:35" ht="99.75">
      <c r="A68" s="196" t="s">
        <v>596</v>
      </c>
      <c r="B68" s="196" t="s">
        <v>599</v>
      </c>
      <c r="C68" s="196" t="s">
        <v>525</v>
      </c>
      <c r="D68" s="199" t="s">
        <v>223</v>
      </c>
      <c r="E68" s="16" t="s">
        <v>31</v>
      </c>
      <c r="F68" s="16" t="s">
        <v>582</v>
      </c>
      <c r="G68" s="16" t="s">
        <v>41</v>
      </c>
      <c r="H68" s="17" t="s">
        <v>107</v>
      </c>
      <c r="I68" s="16" t="s">
        <v>127</v>
      </c>
      <c r="J68" s="17" t="s">
        <v>127</v>
      </c>
      <c r="K68" s="16" t="s">
        <v>112</v>
      </c>
      <c r="L68" s="16">
        <v>2</v>
      </c>
      <c r="M68" s="16">
        <v>3</v>
      </c>
      <c r="N68" s="16">
        <f t="shared" ref="N68:N84" si="15">IF(M68="","",IF(L68="",1*M68,L68*M68))</f>
        <v>6</v>
      </c>
      <c r="O68" s="16" t="str">
        <f>IF(N68="","",IF(N68&gt;=24,"MUY ALTO",IF(N68&gt;=10,"ALTO",IF(N68&gt;=6,"MEDIO","BAJO"))))</f>
        <v>MEDIO</v>
      </c>
      <c r="P68" s="22">
        <v>10</v>
      </c>
      <c r="Q68" s="16">
        <f t="shared" ref="Q68:Q84" si="16">IF(P68="","",N68*P68)</f>
        <v>60</v>
      </c>
      <c r="R68" s="19" t="str">
        <f t="shared" ref="R68:R84" si="17">IF(Q68="","",IF(Q68&gt;=600,"I",IF(Q68&gt;=150,"II",IF(Q68&gt;=40,"III","IV"))))</f>
        <v>III</v>
      </c>
      <c r="S68" s="19" t="str">
        <f t="shared" ref="S68:S84" si="18">IF(R68="","",IF(R68="I","No Aceptable",IF(R68="II","No Aceptable ó Aceptable con controles específicos",IF(R68="III","Mejorable",IF(R68="IV","Aceptable")))))</f>
        <v>Mejorable</v>
      </c>
      <c r="T68" s="101">
        <v>8</v>
      </c>
      <c r="U68" s="134">
        <v>17</v>
      </c>
      <c r="V68" s="22" t="s">
        <v>131</v>
      </c>
      <c r="W68" s="18" t="s">
        <v>100</v>
      </c>
      <c r="X68" s="22" t="s">
        <v>126</v>
      </c>
      <c r="Y68" s="22" t="s">
        <v>126</v>
      </c>
      <c r="Z68" s="22" t="s">
        <v>126</v>
      </c>
      <c r="AA68" s="22" t="s">
        <v>132</v>
      </c>
      <c r="AB68" s="22" t="s">
        <v>126</v>
      </c>
      <c r="AC68" s="16" t="s">
        <v>133</v>
      </c>
      <c r="AD68" s="263">
        <v>43695</v>
      </c>
      <c r="AE68" s="129" t="s">
        <v>604</v>
      </c>
      <c r="AF68" s="129"/>
      <c r="AG68" s="260" t="s">
        <v>611</v>
      </c>
      <c r="AH68" s="261"/>
      <c r="AI68" s="262"/>
    </row>
    <row r="69" spans="1:35" ht="156.75">
      <c r="A69" s="197"/>
      <c r="B69" s="197"/>
      <c r="C69" s="197"/>
      <c r="D69" s="200"/>
      <c r="E69" s="16" t="s">
        <v>31</v>
      </c>
      <c r="F69" s="16" t="s">
        <v>489</v>
      </c>
      <c r="G69" s="16" t="s">
        <v>55</v>
      </c>
      <c r="H69" s="17" t="s">
        <v>527</v>
      </c>
      <c r="I69" s="16" t="s">
        <v>127</v>
      </c>
      <c r="J69" s="16" t="s">
        <v>127</v>
      </c>
      <c r="K69" s="16" t="s">
        <v>112</v>
      </c>
      <c r="L69" s="16">
        <v>2</v>
      </c>
      <c r="M69" s="16">
        <v>3</v>
      </c>
      <c r="N69" s="16">
        <f t="shared" si="15"/>
        <v>6</v>
      </c>
      <c r="O69" s="16" t="str">
        <f>IF(N69="","",IF(N69&gt;=24,"MUY ALTO",IF(N69&gt;=10,"ALTO",IF(N69&gt;=6,"MEDIO","BAJO"))))</f>
        <v>MEDIO</v>
      </c>
      <c r="P69" s="101">
        <v>25</v>
      </c>
      <c r="Q69" s="16">
        <f t="shared" si="16"/>
        <v>150</v>
      </c>
      <c r="R69" s="119" t="str">
        <f t="shared" si="17"/>
        <v>II</v>
      </c>
      <c r="S69" s="119" t="str">
        <f t="shared" si="18"/>
        <v>No Aceptable ó Aceptable con controles específicos</v>
      </c>
      <c r="T69" s="101">
        <v>8</v>
      </c>
      <c r="U69" s="134">
        <v>17</v>
      </c>
      <c r="V69" s="101" t="s">
        <v>491</v>
      </c>
      <c r="W69" s="18" t="s">
        <v>52</v>
      </c>
      <c r="X69" s="101" t="s">
        <v>126</v>
      </c>
      <c r="Y69" s="101" t="s">
        <v>126</v>
      </c>
      <c r="Z69" s="101" t="s">
        <v>126</v>
      </c>
      <c r="AA69" s="101" t="s">
        <v>498</v>
      </c>
      <c r="AB69" s="101" t="s">
        <v>126</v>
      </c>
      <c r="AC69" s="16" t="s">
        <v>133</v>
      </c>
      <c r="AD69" s="263">
        <v>43695</v>
      </c>
      <c r="AE69" s="129" t="s">
        <v>604</v>
      </c>
      <c r="AF69" s="129"/>
      <c r="AG69" s="260" t="s">
        <v>611</v>
      </c>
      <c r="AH69" s="261"/>
      <c r="AI69" s="262"/>
    </row>
    <row r="70" spans="1:35" ht="156.75">
      <c r="A70" s="197"/>
      <c r="B70" s="197"/>
      <c r="C70" s="197"/>
      <c r="D70" s="200"/>
      <c r="E70" s="16" t="s">
        <v>31</v>
      </c>
      <c r="F70" s="16" t="s">
        <v>506</v>
      </c>
      <c r="G70" s="16" t="s">
        <v>57</v>
      </c>
      <c r="H70" s="17" t="s">
        <v>507</v>
      </c>
      <c r="I70" s="16" t="s">
        <v>127</v>
      </c>
      <c r="J70" s="16" t="s">
        <v>127</v>
      </c>
      <c r="K70" s="16" t="s">
        <v>112</v>
      </c>
      <c r="L70" s="16">
        <v>2</v>
      </c>
      <c r="M70" s="16">
        <v>3</v>
      </c>
      <c r="N70" s="16">
        <f t="shared" si="15"/>
        <v>6</v>
      </c>
      <c r="O70" s="16" t="str">
        <f>IF(N70="","",IF(N70&gt;=24,"MUY ALTO",IF(N70&gt;=10,"ALTO",IF(N70&gt;=6,"MEDIO","BAJO"))))</f>
        <v>MEDIO</v>
      </c>
      <c r="P70" s="101">
        <v>25</v>
      </c>
      <c r="Q70" s="16">
        <f t="shared" si="16"/>
        <v>150</v>
      </c>
      <c r="R70" s="119" t="str">
        <f t="shared" si="17"/>
        <v>II</v>
      </c>
      <c r="S70" s="119" t="str">
        <f t="shared" si="18"/>
        <v>No Aceptable ó Aceptable con controles específicos</v>
      </c>
      <c r="T70" s="101">
        <v>8</v>
      </c>
      <c r="U70" s="134">
        <v>17</v>
      </c>
      <c r="V70" s="101" t="s">
        <v>508</v>
      </c>
      <c r="W70" s="18" t="s">
        <v>52</v>
      </c>
      <c r="X70" s="101" t="s">
        <v>126</v>
      </c>
      <c r="Y70" s="101" t="s">
        <v>126</v>
      </c>
      <c r="Z70" s="101" t="s">
        <v>126</v>
      </c>
      <c r="AA70" s="101" t="s">
        <v>509</v>
      </c>
      <c r="AB70" s="101" t="s">
        <v>126</v>
      </c>
      <c r="AC70" s="16" t="s">
        <v>133</v>
      </c>
      <c r="AD70" s="263">
        <v>43695</v>
      </c>
      <c r="AE70" s="129" t="s">
        <v>604</v>
      </c>
      <c r="AF70" s="129"/>
      <c r="AG70" s="260" t="s">
        <v>611</v>
      </c>
      <c r="AH70" s="261"/>
      <c r="AI70" s="262"/>
    </row>
    <row r="71" spans="1:35" ht="142.5">
      <c r="A71" s="197"/>
      <c r="B71" s="197"/>
      <c r="C71" s="197"/>
      <c r="D71" s="200"/>
      <c r="E71" s="16" t="s">
        <v>31</v>
      </c>
      <c r="F71" s="16" t="s">
        <v>510</v>
      </c>
      <c r="G71" s="16" t="s">
        <v>50</v>
      </c>
      <c r="H71" s="17" t="s">
        <v>188</v>
      </c>
      <c r="I71" s="16" t="s">
        <v>127</v>
      </c>
      <c r="J71" s="16" t="s">
        <v>127</v>
      </c>
      <c r="K71" s="16" t="s">
        <v>112</v>
      </c>
      <c r="L71" s="16">
        <v>2</v>
      </c>
      <c r="M71" s="16">
        <v>3</v>
      </c>
      <c r="N71" s="16">
        <f t="shared" si="15"/>
        <v>6</v>
      </c>
      <c r="O71" s="16" t="str">
        <f t="shared" ref="O71:O73" si="19">IF(N71="","",IF(N71&gt;=24,"MUY ALTO",IF(N71&gt;=10,"ALTO",IF(N71&gt;=6,"MEDIO","BAJO"))))</f>
        <v>MEDIO</v>
      </c>
      <c r="P71" s="22">
        <v>25</v>
      </c>
      <c r="Q71" s="16">
        <f t="shared" si="16"/>
        <v>150</v>
      </c>
      <c r="R71" s="119" t="str">
        <f t="shared" si="17"/>
        <v>II</v>
      </c>
      <c r="S71" s="119" t="str">
        <f t="shared" si="18"/>
        <v>No Aceptable ó Aceptable con controles específicos</v>
      </c>
      <c r="T71" s="101">
        <v>8</v>
      </c>
      <c r="U71" s="134">
        <v>17</v>
      </c>
      <c r="V71" s="22" t="s">
        <v>192</v>
      </c>
      <c r="W71" s="18" t="s">
        <v>191</v>
      </c>
      <c r="X71" s="22" t="s">
        <v>126</v>
      </c>
      <c r="Y71" s="22" t="s">
        <v>126</v>
      </c>
      <c r="Z71" s="22" t="s">
        <v>126</v>
      </c>
      <c r="AA71" s="22" t="s">
        <v>139</v>
      </c>
      <c r="AB71" s="22" t="s">
        <v>126</v>
      </c>
      <c r="AC71" s="16" t="s">
        <v>133</v>
      </c>
      <c r="AD71" s="263">
        <v>43695</v>
      </c>
      <c r="AE71" s="129" t="s">
        <v>604</v>
      </c>
      <c r="AF71" s="129"/>
      <c r="AG71" s="260" t="s">
        <v>611</v>
      </c>
      <c r="AH71" s="261"/>
      <c r="AI71" s="262"/>
    </row>
    <row r="72" spans="1:35" ht="71.25">
      <c r="A72" s="197"/>
      <c r="B72" s="197"/>
      <c r="C72" s="197"/>
      <c r="D72" s="200"/>
      <c r="E72" s="16" t="s">
        <v>31</v>
      </c>
      <c r="F72" s="16" t="s">
        <v>189</v>
      </c>
      <c r="G72" s="16" t="s">
        <v>81</v>
      </c>
      <c r="H72" s="17" t="s">
        <v>140</v>
      </c>
      <c r="I72" s="16" t="s">
        <v>127</v>
      </c>
      <c r="J72" s="16" t="s">
        <v>141</v>
      </c>
      <c r="K72" s="16" t="s">
        <v>112</v>
      </c>
      <c r="L72" s="16">
        <v>2</v>
      </c>
      <c r="M72" s="16">
        <v>2</v>
      </c>
      <c r="N72" s="16">
        <f t="shared" si="15"/>
        <v>4</v>
      </c>
      <c r="O72" s="16" t="str">
        <f t="shared" si="19"/>
        <v>BAJO</v>
      </c>
      <c r="P72" s="22">
        <v>25</v>
      </c>
      <c r="Q72" s="16">
        <f t="shared" si="16"/>
        <v>100</v>
      </c>
      <c r="R72" s="19" t="str">
        <f t="shared" si="17"/>
        <v>III</v>
      </c>
      <c r="S72" s="19" t="str">
        <f t="shared" si="18"/>
        <v>Mejorable</v>
      </c>
      <c r="T72" s="101">
        <v>8</v>
      </c>
      <c r="U72" s="134">
        <v>17</v>
      </c>
      <c r="V72" s="22" t="s">
        <v>109</v>
      </c>
      <c r="W72" s="18" t="s">
        <v>184</v>
      </c>
      <c r="X72" s="22" t="s">
        <v>126</v>
      </c>
      <c r="Y72" s="22" t="s">
        <v>126</v>
      </c>
      <c r="Z72" s="22" t="s">
        <v>126</v>
      </c>
      <c r="AA72" s="22" t="s">
        <v>142</v>
      </c>
      <c r="AB72" s="22" t="s">
        <v>126</v>
      </c>
      <c r="AC72" s="16" t="s">
        <v>133</v>
      </c>
      <c r="AD72" s="129"/>
      <c r="AE72" s="129"/>
      <c r="AF72" s="129"/>
      <c r="AG72" s="260"/>
      <c r="AH72" s="261"/>
      <c r="AI72" s="262"/>
    </row>
    <row r="73" spans="1:35" ht="99.75">
      <c r="A73" s="197"/>
      <c r="B73" s="197"/>
      <c r="C73" s="197"/>
      <c r="D73" s="200"/>
      <c r="E73" s="16" t="s">
        <v>31</v>
      </c>
      <c r="F73" s="16" t="s">
        <v>583</v>
      </c>
      <c r="G73" s="16" t="s">
        <v>83</v>
      </c>
      <c r="H73" s="16" t="s">
        <v>145</v>
      </c>
      <c r="I73" s="16" t="s">
        <v>127</v>
      </c>
      <c r="J73" s="16" t="s">
        <v>146</v>
      </c>
      <c r="K73" s="17" t="s">
        <v>112</v>
      </c>
      <c r="L73" s="16">
        <v>2</v>
      </c>
      <c r="M73" s="16">
        <v>3</v>
      </c>
      <c r="N73" s="16">
        <f t="shared" si="15"/>
        <v>6</v>
      </c>
      <c r="O73" s="16" t="str">
        <f t="shared" si="19"/>
        <v>MEDIO</v>
      </c>
      <c r="P73" s="16">
        <v>10</v>
      </c>
      <c r="Q73" s="16">
        <f t="shared" si="16"/>
        <v>60</v>
      </c>
      <c r="R73" s="19" t="str">
        <f t="shared" si="17"/>
        <v>III</v>
      </c>
      <c r="S73" s="19" t="str">
        <f t="shared" si="18"/>
        <v>Mejorable</v>
      </c>
      <c r="T73" s="101">
        <v>8</v>
      </c>
      <c r="U73" s="134">
        <v>17</v>
      </c>
      <c r="V73" s="22" t="s">
        <v>147</v>
      </c>
      <c r="W73" s="18" t="s">
        <v>48</v>
      </c>
      <c r="X73" s="22" t="s">
        <v>126</v>
      </c>
      <c r="Y73" s="22" t="s">
        <v>126</v>
      </c>
      <c r="Z73" s="22" t="s">
        <v>126</v>
      </c>
      <c r="AA73" s="16" t="s">
        <v>132</v>
      </c>
      <c r="AB73" s="22" t="s">
        <v>126</v>
      </c>
      <c r="AC73" s="16" t="s">
        <v>133</v>
      </c>
      <c r="AD73" s="129"/>
      <c r="AE73" s="129"/>
      <c r="AF73" s="129"/>
      <c r="AG73" s="260"/>
      <c r="AH73" s="261"/>
      <c r="AI73" s="262"/>
    </row>
    <row r="74" spans="1:35" ht="99.75">
      <c r="A74" s="197"/>
      <c r="B74" s="197"/>
      <c r="C74" s="197"/>
      <c r="D74" s="200"/>
      <c r="E74" s="16" t="s">
        <v>31</v>
      </c>
      <c r="F74" s="16" t="s">
        <v>111</v>
      </c>
      <c r="G74" s="16" t="s">
        <v>83</v>
      </c>
      <c r="H74" s="16" t="s">
        <v>110</v>
      </c>
      <c r="I74" s="16" t="s">
        <v>127</v>
      </c>
      <c r="J74" s="16" t="s">
        <v>127</v>
      </c>
      <c r="K74" s="17" t="s">
        <v>112</v>
      </c>
      <c r="L74" s="16">
        <v>2</v>
      </c>
      <c r="M74" s="16">
        <v>2</v>
      </c>
      <c r="N74" s="16">
        <f t="shared" si="15"/>
        <v>4</v>
      </c>
      <c r="O74" s="16" t="str">
        <f>IF(N74="","",IF(N74&gt;=24,"MUY ALTO",IF(N74&gt;=10,"ALTO",IF(N74&gt;=6,"MEDIO","BAJO"))))</f>
        <v>BAJO</v>
      </c>
      <c r="P74" s="16">
        <v>10</v>
      </c>
      <c r="Q74" s="16">
        <f t="shared" si="16"/>
        <v>40</v>
      </c>
      <c r="R74" s="19" t="str">
        <f t="shared" si="17"/>
        <v>III</v>
      </c>
      <c r="S74" s="19" t="str">
        <f t="shared" si="18"/>
        <v>Mejorable</v>
      </c>
      <c r="T74" s="101">
        <v>8</v>
      </c>
      <c r="U74" s="134">
        <v>17</v>
      </c>
      <c r="V74" s="22" t="s">
        <v>120</v>
      </c>
      <c r="W74" s="18" t="s">
        <v>48</v>
      </c>
      <c r="X74" s="22" t="s">
        <v>126</v>
      </c>
      <c r="Y74" s="22" t="s">
        <v>126</v>
      </c>
      <c r="Z74" s="22" t="s">
        <v>126</v>
      </c>
      <c r="AA74" s="16" t="s">
        <v>113</v>
      </c>
      <c r="AB74" s="22" t="s">
        <v>126</v>
      </c>
      <c r="AC74" s="16" t="s">
        <v>133</v>
      </c>
      <c r="AD74" s="129"/>
      <c r="AE74" s="129"/>
      <c r="AF74" s="129"/>
      <c r="AG74" s="260"/>
      <c r="AH74" s="261"/>
      <c r="AI74" s="262"/>
    </row>
    <row r="75" spans="1:35" ht="114">
      <c r="A75" s="197"/>
      <c r="B75" s="197"/>
      <c r="C75" s="197"/>
      <c r="D75" s="200"/>
      <c r="E75" s="16" t="s">
        <v>31</v>
      </c>
      <c r="F75" s="16" t="s">
        <v>219</v>
      </c>
      <c r="G75" s="16" t="s">
        <v>86</v>
      </c>
      <c r="H75" s="17" t="s">
        <v>220</v>
      </c>
      <c r="I75" s="16" t="s">
        <v>127</v>
      </c>
      <c r="J75" s="17" t="s">
        <v>558</v>
      </c>
      <c r="K75" s="16" t="s">
        <v>112</v>
      </c>
      <c r="L75" s="16">
        <v>6</v>
      </c>
      <c r="M75" s="16">
        <v>2</v>
      </c>
      <c r="N75" s="16">
        <f t="shared" si="15"/>
        <v>12</v>
      </c>
      <c r="O75" s="16" t="str">
        <f>IF(N75="","",IF(N75&gt;=24,"MUY ALTO",IF(N75&gt;=10,"ALTO",IF(N75&gt;=6,"MEDIO","BAJO"))))</f>
        <v>ALTO</v>
      </c>
      <c r="P75" s="22">
        <v>25</v>
      </c>
      <c r="Q75" s="16">
        <f t="shared" si="16"/>
        <v>300</v>
      </c>
      <c r="R75" s="119" t="str">
        <f t="shared" si="17"/>
        <v>II</v>
      </c>
      <c r="S75" s="119" t="str">
        <f t="shared" si="18"/>
        <v>No Aceptable ó Aceptable con controles específicos</v>
      </c>
      <c r="T75" s="101">
        <v>8</v>
      </c>
      <c r="U75" s="134">
        <v>17</v>
      </c>
      <c r="V75" s="22" t="s">
        <v>559</v>
      </c>
      <c r="W75" s="18" t="s">
        <v>221</v>
      </c>
      <c r="X75" s="22" t="s">
        <v>126</v>
      </c>
      <c r="Y75" s="22" t="s">
        <v>126</v>
      </c>
      <c r="Z75" s="22" t="s">
        <v>126</v>
      </c>
      <c r="AA75" s="22" t="s">
        <v>560</v>
      </c>
      <c r="AB75" s="22" t="s">
        <v>126</v>
      </c>
      <c r="AC75" s="16" t="s">
        <v>150</v>
      </c>
      <c r="AD75" s="129"/>
      <c r="AE75" s="129"/>
      <c r="AF75" s="129"/>
      <c r="AG75" s="264"/>
      <c r="AH75" s="265"/>
      <c r="AI75" s="266"/>
    </row>
    <row r="76" spans="1:35" ht="171">
      <c r="A76" s="197"/>
      <c r="B76" s="197"/>
      <c r="C76" s="197"/>
      <c r="D76" s="200"/>
      <c r="E76" s="16" t="s">
        <v>31</v>
      </c>
      <c r="F76" s="16" t="s">
        <v>584</v>
      </c>
      <c r="G76" s="16" t="s">
        <v>75</v>
      </c>
      <c r="H76" s="17" t="s">
        <v>151</v>
      </c>
      <c r="I76" s="16" t="s">
        <v>127</v>
      </c>
      <c r="J76" s="17" t="s">
        <v>127</v>
      </c>
      <c r="K76" s="16" t="s">
        <v>153</v>
      </c>
      <c r="L76" s="16">
        <v>2</v>
      </c>
      <c r="M76" s="16">
        <v>3</v>
      </c>
      <c r="N76" s="16">
        <f t="shared" si="15"/>
        <v>6</v>
      </c>
      <c r="O76" s="16" t="str">
        <f>IF(N76="","",IF(N76&gt;=24,"MUY ALTO",IF(N76&gt;=10,"ALTO",IF(N76&gt;=6,"MEDIO","BAJO"))))</f>
        <v>MEDIO</v>
      </c>
      <c r="P76" s="16">
        <v>25</v>
      </c>
      <c r="Q76" s="16">
        <f t="shared" si="16"/>
        <v>150</v>
      </c>
      <c r="R76" s="119" t="str">
        <f t="shared" si="17"/>
        <v>II</v>
      </c>
      <c r="S76" s="119" t="str">
        <f t="shared" si="18"/>
        <v>No Aceptable ó Aceptable con controles específicos</v>
      </c>
      <c r="T76" s="101">
        <v>8</v>
      </c>
      <c r="U76" s="134">
        <v>17</v>
      </c>
      <c r="V76" s="22" t="s">
        <v>535</v>
      </c>
      <c r="W76" s="22" t="s">
        <v>154</v>
      </c>
      <c r="X76" s="22" t="s">
        <v>126</v>
      </c>
      <c r="Y76" s="22" t="s">
        <v>126</v>
      </c>
      <c r="Z76" s="22" t="s">
        <v>126</v>
      </c>
      <c r="AA76" s="22" t="s">
        <v>513</v>
      </c>
      <c r="AB76" s="22" t="s">
        <v>126</v>
      </c>
      <c r="AC76" s="16" t="s">
        <v>157</v>
      </c>
      <c r="AD76" s="129"/>
      <c r="AE76" s="129"/>
      <c r="AF76" s="129"/>
      <c r="AG76" s="260"/>
      <c r="AH76" s="261"/>
      <c r="AI76" s="262"/>
    </row>
    <row r="77" spans="1:35" ht="156.75">
      <c r="A77" s="197"/>
      <c r="B77" s="197"/>
      <c r="C77" s="197"/>
      <c r="D77" s="200"/>
      <c r="E77" s="16" t="s">
        <v>31</v>
      </c>
      <c r="F77" s="16" t="s">
        <v>511</v>
      </c>
      <c r="G77" s="16" t="s">
        <v>72</v>
      </c>
      <c r="H77" s="17" t="s">
        <v>167</v>
      </c>
      <c r="I77" s="16" t="s">
        <v>127</v>
      </c>
      <c r="J77" s="17" t="s">
        <v>127</v>
      </c>
      <c r="K77" s="16" t="s">
        <v>112</v>
      </c>
      <c r="L77" s="16">
        <v>2</v>
      </c>
      <c r="M77" s="16">
        <v>3</v>
      </c>
      <c r="N77" s="16">
        <f t="shared" si="15"/>
        <v>6</v>
      </c>
      <c r="O77" s="16" t="str">
        <f t="shared" ref="O77:O84" si="20">IF(N77="","",IF(N77&gt;=24,"MUY ALTO",IF(N77&gt;=10,"ALTO",IF(N77&gt;=6,"MEDIO","BAJO"))))</f>
        <v>MEDIO</v>
      </c>
      <c r="P77" s="22">
        <v>25</v>
      </c>
      <c r="Q77" s="16">
        <f t="shared" si="16"/>
        <v>150</v>
      </c>
      <c r="R77" s="119" t="str">
        <f t="shared" si="17"/>
        <v>II</v>
      </c>
      <c r="S77" s="119" t="str">
        <f t="shared" si="18"/>
        <v>No Aceptable ó Aceptable con controles específicos</v>
      </c>
      <c r="T77" s="101">
        <v>8</v>
      </c>
      <c r="U77" s="134">
        <v>17</v>
      </c>
      <c r="V77" s="22" t="s">
        <v>168</v>
      </c>
      <c r="W77" s="22" t="s">
        <v>125</v>
      </c>
      <c r="X77" s="22" t="s">
        <v>126</v>
      </c>
      <c r="Y77" s="22" t="s">
        <v>126</v>
      </c>
      <c r="Z77" s="22" t="s">
        <v>126</v>
      </c>
      <c r="AA77" s="22" t="s">
        <v>169</v>
      </c>
      <c r="AB77" s="22" t="s">
        <v>126</v>
      </c>
      <c r="AC77" s="16" t="s">
        <v>157</v>
      </c>
      <c r="AD77" s="129"/>
      <c r="AE77" s="129"/>
      <c r="AF77" s="129"/>
      <c r="AG77" s="260"/>
      <c r="AH77" s="261"/>
      <c r="AI77" s="262"/>
    </row>
    <row r="78" spans="1:35" ht="156.75">
      <c r="A78" s="197"/>
      <c r="B78" s="197"/>
      <c r="C78" s="197"/>
      <c r="D78" s="200"/>
      <c r="E78" s="16" t="s">
        <v>31</v>
      </c>
      <c r="F78" s="16" t="s">
        <v>160</v>
      </c>
      <c r="G78" s="16" t="s">
        <v>70</v>
      </c>
      <c r="H78" s="17" t="s">
        <v>167</v>
      </c>
      <c r="I78" s="16" t="s">
        <v>127</v>
      </c>
      <c r="J78" s="17" t="s">
        <v>127</v>
      </c>
      <c r="K78" s="16" t="s">
        <v>112</v>
      </c>
      <c r="L78" s="16">
        <v>2</v>
      </c>
      <c r="M78" s="16">
        <v>2</v>
      </c>
      <c r="N78" s="16">
        <f t="shared" si="15"/>
        <v>4</v>
      </c>
      <c r="O78" s="16" t="str">
        <f t="shared" si="20"/>
        <v>BAJO</v>
      </c>
      <c r="P78" s="22">
        <v>25</v>
      </c>
      <c r="Q78" s="16">
        <f t="shared" si="16"/>
        <v>100</v>
      </c>
      <c r="R78" s="19" t="str">
        <f t="shared" si="17"/>
        <v>III</v>
      </c>
      <c r="S78" s="19" t="str">
        <f t="shared" si="18"/>
        <v>Mejorable</v>
      </c>
      <c r="T78" s="101">
        <v>8</v>
      </c>
      <c r="U78" s="134">
        <v>17</v>
      </c>
      <c r="V78" s="22" t="s">
        <v>168</v>
      </c>
      <c r="W78" s="22" t="s">
        <v>538</v>
      </c>
      <c r="X78" s="22" t="s">
        <v>126</v>
      </c>
      <c r="Y78" s="22" t="s">
        <v>126</v>
      </c>
      <c r="Z78" s="22" t="s">
        <v>126</v>
      </c>
      <c r="AA78" s="22" t="s">
        <v>169</v>
      </c>
      <c r="AB78" s="22"/>
      <c r="AC78" s="16" t="s">
        <v>157</v>
      </c>
      <c r="AD78" s="129"/>
      <c r="AE78" s="129"/>
      <c r="AF78" s="129"/>
      <c r="AG78" s="260"/>
      <c r="AH78" s="261"/>
      <c r="AI78" s="262"/>
    </row>
    <row r="79" spans="1:35" ht="156.75">
      <c r="A79" s="197"/>
      <c r="B79" s="197"/>
      <c r="C79" s="197"/>
      <c r="D79" s="200"/>
      <c r="E79" s="16" t="s">
        <v>31</v>
      </c>
      <c r="F79" s="16" t="s">
        <v>217</v>
      </c>
      <c r="G79" s="16" t="s">
        <v>72</v>
      </c>
      <c r="H79" s="17" t="s">
        <v>167</v>
      </c>
      <c r="I79" s="16" t="s">
        <v>127</v>
      </c>
      <c r="J79" s="17" t="s">
        <v>127</v>
      </c>
      <c r="K79" s="16" t="s">
        <v>112</v>
      </c>
      <c r="L79" s="16">
        <v>2</v>
      </c>
      <c r="M79" s="16">
        <v>3</v>
      </c>
      <c r="N79" s="16">
        <f t="shared" si="15"/>
        <v>6</v>
      </c>
      <c r="O79" s="16" t="str">
        <f t="shared" si="20"/>
        <v>MEDIO</v>
      </c>
      <c r="P79" s="22">
        <v>25</v>
      </c>
      <c r="Q79" s="16">
        <f t="shared" si="16"/>
        <v>150</v>
      </c>
      <c r="R79" s="119" t="str">
        <f t="shared" si="17"/>
        <v>II</v>
      </c>
      <c r="S79" s="119" t="str">
        <f t="shared" si="18"/>
        <v>No Aceptable ó Aceptable con controles específicos</v>
      </c>
      <c r="T79" s="101">
        <v>8</v>
      </c>
      <c r="U79" s="134">
        <v>17</v>
      </c>
      <c r="V79" s="22" t="s">
        <v>168</v>
      </c>
      <c r="W79" s="22" t="s">
        <v>539</v>
      </c>
      <c r="X79" s="22" t="s">
        <v>126</v>
      </c>
      <c r="Y79" s="22" t="s">
        <v>126</v>
      </c>
      <c r="Z79" s="22" t="s">
        <v>126</v>
      </c>
      <c r="AA79" s="22" t="s">
        <v>169</v>
      </c>
      <c r="AB79" s="22" t="s">
        <v>126</v>
      </c>
      <c r="AC79" s="16" t="s">
        <v>157</v>
      </c>
      <c r="AD79" s="129"/>
      <c r="AE79" s="129"/>
      <c r="AF79" s="129"/>
      <c r="AG79" s="260"/>
      <c r="AH79" s="261"/>
      <c r="AI79" s="262"/>
    </row>
    <row r="80" spans="1:35" ht="156.75">
      <c r="A80" s="197"/>
      <c r="B80" s="197"/>
      <c r="C80" s="197"/>
      <c r="D80" s="200"/>
      <c r="E80" s="16" t="s">
        <v>31</v>
      </c>
      <c r="F80" s="16" t="s">
        <v>190</v>
      </c>
      <c r="G80" s="16" t="s">
        <v>73</v>
      </c>
      <c r="H80" s="17" t="s">
        <v>167</v>
      </c>
      <c r="I80" s="16" t="s">
        <v>127</v>
      </c>
      <c r="J80" s="17" t="s">
        <v>127</v>
      </c>
      <c r="K80" s="16" t="s">
        <v>112</v>
      </c>
      <c r="L80" s="16">
        <v>2</v>
      </c>
      <c r="M80" s="16">
        <v>3</v>
      </c>
      <c r="N80" s="16">
        <f t="shared" si="15"/>
        <v>6</v>
      </c>
      <c r="O80" s="16" t="str">
        <f t="shared" si="20"/>
        <v>MEDIO</v>
      </c>
      <c r="P80" s="22">
        <v>10</v>
      </c>
      <c r="Q80" s="16">
        <f t="shared" si="16"/>
        <v>60</v>
      </c>
      <c r="R80" s="19" t="str">
        <f t="shared" si="17"/>
        <v>III</v>
      </c>
      <c r="S80" s="19" t="str">
        <f t="shared" si="18"/>
        <v>Mejorable</v>
      </c>
      <c r="T80" s="101">
        <v>8</v>
      </c>
      <c r="U80" s="134">
        <v>17</v>
      </c>
      <c r="V80" s="22" t="s">
        <v>168</v>
      </c>
      <c r="W80" s="22" t="s">
        <v>540</v>
      </c>
      <c r="X80" s="22" t="s">
        <v>126</v>
      </c>
      <c r="Y80" s="22" t="s">
        <v>126</v>
      </c>
      <c r="Z80" s="22" t="s">
        <v>126</v>
      </c>
      <c r="AA80" s="22" t="s">
        <v>169</v>
      </c>
      <c r="AB80" s="22" t="s">
        <v>126</v>
      </c>
      <c r="AC80" s="16" t="s">
        <v>157</v>
      </c>
      <c r="AD80" s="129"/>
      <c r="AE80" s="129"/>
      <c r="AF80" s="129"/>
      <c r="AG80" s="260"/>
      <c r="AH80" s="261"/>
      <c r="AI80" s="262"/>
    </row>
    <row r="81" spans="1:35" ht="156.75">
      <c r="A81" s="197"/>
      <c r="B81" s="197"/>
      <c r="C81" s="197"/>
      <c r="D81" s="200"/>
      <c r="E81" s="16" t="s">
        <v>31</v>
      </c>
      <c r="F81" s="16" t="s">
        <v>218</v>
      </c>
      <c r="G81" s="16" t="s">
        <v>72</v>
      </c>
      <c r="H81" s="17" t="s">
        <v>167</v>
      </c>
      <c r="I81" s="16" t="s">
        <v>127</v>
      </c>
      <c r="J81" s="17" t="s">
        <v>127</v>
      </c>
      <c r="K81" s="16" t="s">
        <v>112</v>
      </c>
      <c r="L81" s="16">
        <v>6</v>
      </c>
      <c r="M81" s="16">
        <v>3</v>
      </c>
      <c r="N81" s="16">
        <f t="shared" si="15"/>
        <v>18</v>
      </c>
      <c r="O81" s="16" t="str">
        <f t="shared" si="20"/>
        <v>ALTO</v>
      </c>
      <c r="P81" s="22">
        <v>25</v>
      </c>
      <c r="Q81" s="16">
        <f t="shared" si="16"/>
        <v>450</v>
      </c>
      <c r="R81" s="119" t="str">
        <f t="shared" si="17"/>
        <v>II</v>
      </c>
      <c r="S81" s="119" t="str">
        <f t="shared" si="18"/>
        <v>No Aceptable ó Aceptable con controles específicos</v>
      </c>
      <c r="T81" s="101">
        <v>8</v>
      </c>
      <c r="U81" s="134">
        <v>17</v>
      </c>
      <c r="V81" s="22" t="s">
        <v>168</v>
      </c>
      <c r="W81" s="22" t="s">
        <v>541</v>
      </c>
      <c r="X81" s="21" t="s">
        <v>126</v>
      </c>
      <c r="Y81" s="21" t="s">
        <v>126</v>
      </c>
      <c r="Z81" s="22" t="s">
        <v>126</v>
      </c>
      <c r="AA81" s="22" t="s">
        <v>169</v>
      </c>
      <c r="AB81" s="22" t="s">
        <v>126</v>
      </c>
      <c r="AC81" s="16" t="s">
        <v>157</v>
      </c>
      <c r="AD81" s="129"/>
      <c r="AE81" s="129"/>
      <c r="AF81" s="129"/>
      <c r="AG81" s="260"/>
      <c r="AH81" s="261"/>
      <c r="AI81" s="262"/>
    </row>
    <row r="82" spans="1:35" ht="156.75">
      <c r="A82" s="197"/>
      <c r="B82" s="197"/>
      <c r="C82" s="197"/>
      <c r="D82" s="200"/>
      <c r="E82" s="16" t="s">
        <v>31</v>
      </c>
      <c r="F82" s="16" t="s">
        <v>164</v>
      </c>
      <c r="G82" s="16" t="s">
        <v>70</v>
      </c>
      <c r="H82" s="17" t="s">
        <v>167</v>
      </c>
      <c r="I82" s="16" t="s">
        <v>127</v>
      </c>
      <c r="J82" s="17" t="s">
        <v>127</v>
      </c>
      <c r="K82" s="16" t="s">
        <v>112</v>
      </c>
      <c r="L82" s="16">
        <v>2</v>
      </c>
      <c r="M82" s="16">
        <v>3</v>
      </c>
      <c r="N82" s="16">
        <f t="shared" si="15"/>
        <v>6</v>
      </c>
      <c r="O82" s="16" t="str">
        <f t="shared" si="20"/>
        <v>MEDIO</v>
      </c>
      <c r="P82" s="22">
        <v>25</v>
      </c>
      <c r="Q82" s="16">
        <f t="shared" si="16"/>
        <v>150</v>
      </c>
      <c r="R82" s="119" t="str">
        <f t="shared" si="17"/>
        <v>II</v>
      </c>
      <c r="S82" s="119" t="str">
        <f t="shared" si="18"/>
        <v>No Aceptable ó Aceptable con controles específicos</v>
      </c>
      <c r="T82" s="101">
        <v>8</v>
      </c>
      <c r="U82" s="134">
        <v>17</v>
      </c>
      <c r="V82" s="22" t="s">
        <v>168</v>
      </c>
      <c r="W82" s="22" t="s">
        <v>542</v>
      </c>
      <c r="X82" s="22" t="s">
        <v>126</v>
      </c>
      <c r="Y82" s="22" t="s">
        <v>126</v>
      </c>
      <c r="Z82" s="22" t="s">
        <v>126</v>
      </c>
      <c r="AA82" s="22" t="s">
        <v>169</v>
      </c>
      <c r="AB82" s="22" t="s">
        <v>126</v>
      </c>
      <c r="AC82" s="16" t="s">
        <v>157</v>
      </c>
      <c r="AD82" s="129"/>
      <c r="AE82" s="129"/>
      <c r="AF82" s="129"/>
      <c r="AG82" s="260"/>
      <c r="AH82" s="261"/>
      <c r="AI82" s="262"/>
    </row>
    <row r="83" spans="1:35" ht="156.75">
      <c r="A83" s="197"/>
      <c r="B83" s="197"/>
      <c r="C83" s="197"/>
      <c r="D83" s="200"/>
      <c r="E83" s="16" t="s">
        <v>31</v>
      </c>
      <c r="F83" s="16" t="s">
        <v>165</v>
      </c>
      <c r="G83" s="16" t="s">
        <v>71</v>
      </c>
      <c r="H83" s="17" t="s">
        <v>167</v>
      </c>
      <c r="I83" s="16" t="s">
        <v>127</v>
      </c>
      <c r="J83" s="17" t="s">
        <v>127</v>
      </c>
      <c r="K83" s="16" t="s">
        <v>112</v>
      </c>
      <c r="L83" s="16">
        <v>2</v>
      </c>
      <c r="M83" s="16">
        <v>2</v>
      </c>
      <c r="N83" s="16">
        <f t="shared" si="15"/>
        <v>4</v>
      </c>
      <c r="O83" s="16" t="str">
        <f t="shared" si="20"/>
        <v>BAJO</v>
      </c>
      <c r="P83" s="22">
        <v>25</v>
      </c>
      <c r="Q83" s="16">
        <f t="shared" si="16"/>
        <v>100</v>
      </c>
      <c r="R83" s="19" t="str">
        <f t="shared" si="17"/>
        <v>III</v>
      </c>
      <c r="S83" s="19" t="str">
        <f t="shared" si="18"/>
        <v>Mejorable</v>
      </c>
      <c r="T83" s="101">
        <v>8</v>
      </c>
      <c r="U83" s="134">
        <v>17</v>
      </c>
      <c r="V83" s="22" t="s">
        <v>168</v>
      </c>
      <c r="W83" s="22" t="s">
        <v>543</v>
      </c>
      <c r="X83" s="22" t="s">
        <v>126</v>
      </c>
      <c r="Y83" s="22" t="s">
        <v>126</v>
      </c>
      <c r="Z83" s="22" t="s">
        <v>126</v>
      </c>
      <c r="AA83" s="22" t="s">
        <v>169</v>
      </c>
      <c r="AB83" s="22" t="s">
        <v>126</v>
      </c>
      <c r="AC83" s="16" t="s">
        <v>157</v>
      </c>
      <c r="AD83" s="129"/>
      <c r="AE83" s="129"/>
      <c r="AF83" s="129"/>
      <c r="AG83" s="260"/>
      <c r="AH83" s="261"/>
      <c r="AI83" s="262"/>
    </row>
    <row r="84" spans="1:35" ht="228">
      <c r="A84" s="198"/>
      <c r="B84" s="198"/>
      <c r="C84" s="198"/>
      <c r="D84" s="201"/>
      <c r="E84" s="22" t="s">
        <v>31</v>
      </c>
      <c r="F84" s="16" t="s">
        <v>166</v>
      </c>
      <c r="G84" s="16" t="s">
        <v>90</v>
      </c>
      <c r="H84" s="17" t="s">
        <v>182</v>
      </c>
      <c r="I84" s="16" t="s">
        <v>127</v>
      </c>
      <c r="J84" s="17" t="s">
        <v>116</v>
      </c>
      <c r="K84" s="16" t="s">
        <v>112</v>
      </c>
      <c r="L84" s="16">
        <v>2</v>
      </c>
      <c r="M84" s="16">
        <v>3</v>
      </c>
      <c r="N84" s="16">
        <f t="shared" si="15"/>
        <v>6</v>
      </c>
      <c r="O84" s="16" t="str">
        <f t="shared" si="20"/>
        <v>MEDIO</v>
      </c>
      <c r="P84" s="16">
        <v>60</v>
      </c>
      <c r="Q84" s="16">
        <f t="shared" si="16"/>
        <v>360</v>
      </c>
      <c r="R84" s="119" t="str">
        <f t="shared" si="17"/>
        <v>II</v>
      </c>
      <c r="S84" s="119" t="str">
        <f t="shared" si="18"/>
        <v>No Aceptable ó Aceptable con controles específicos</v>
      </c>
      <c r="T84" s="101">
        <v>8</v>
      </c>
      <c r="U84" s="134">
        <v>17</v>
      </c>
      <c r="V84" s="22" t="s">
        <v>120</v>
      </c>
      <c r="W84" s="22" t="s">
        <v>183</v>
      </c>
      <c r="X84" s="22" t="s">
        <v>126</v>
      </c>
      <c r="Y84" s="22" t="s">
        <v>126</v>
      </c>
      <c r="Z84" s="22" t="s">
        <v>116</v>
      </c>
      <c r="AA84" s="22" t="s">
        <v>549</v>
      </c>
      <c r="AB84" s="22" t="s">
        <v>126</v>
      </c>
      <c r="AC84" s="16" t="s">
        <v>157</v>
      </c>
      <c r="AD84" s="129"/>
      <c r="AE84" s="129"/>
      <c r="AF84" s="129"/>
      <c r="AG84" s="260"/>
      <c r="AH84" s="261"/>
      <c r="AI84" s="262"/>
    </row>
    <row r="89" spans="1:35" ht="18">
      <c r="AA89" s="191" t="s">
        <v>180</v>
      </c>
      <c r="AB89" s="192"/>
      <c r="AC89" s="192"/>
      <c r="AD89" s="192"/>
      <c r="AE89" s="193">
        <f>COUNTIF(AF53:AF84,"SI")/34</f>
        <v>0</v>
      </c>
      <c r="AF89" s="193"/>
    </row>
  </sheetData>
  <autoFilter ref="A52:AI84">
    <filterColumn colId="32" showButton="0"/>
    <filterColumn colId="33" showButton="0"/>
  </autoFilter>
  <mergeCells count="69">
    <mergeCell ref="AG73:AI73"/>
    <mergeCell ref="AG74:AI74"/>
    <mergeCell ref="AG76:AI76"/>
    <mergeCell ref="AG83:AI83"/>
    <mergeCell ref="AA89:AD89"/>
    <mergeCell ref="AE89:AF89"/>
    <mergeCell ref="AG84:AI84"/>
    <mergeCell ref="AG77:AI77"/>
    <mergeCell ref="AG78:AI78"/>
    <mergeCell ref="AG79:AI79"/>
    <mergeCell ref="AG80:AI80"/>
    <mergeCell ref="AG81:AI81"/>
    <mergeCell ref="AG82:AI82"/>
    <mergeCell ref="X51:AC51"/>
    <mergeCell ref="AD51:AI51"/>
    <mergeCell ref="AG52:AI52"/>
    <mergeCell ref="A68:A84"/>
    <mergeCell ref="B68:B84"/>
    <mergeCell ref="C68:C84"/>
    <mergeCell ref="D68:D84"/>
    <mergeCell ref="AG68:AI68"/>
    <mergeCell ref="AG71:AI71"/>
    <mergeCell ref="H51:H52"/>
    <mergeCell ref="I51:K51"/>
    <mergeCell ref="L51:R51"/>
    <mergeCell ref="S51:S52"/>
    <mergeCell ref="T51:T52"/>
    <mergeCell ref="U51:W51"/>
    <mergeCell ref="AG72:AI72"/>
    <mergeCell ref="A49:F49"/>
    <mergeCell ref="G49:H49"/>
    <mergeCell ref="J49:K49"/>
    <mergeCell ref="L49:T49"/>
    <mergeCell ref="A51:A52"/>
    <mergeCell ref="B51:B52"/>
    <mergeCell ref="C51:C52"/>
    <mergeCell ref="D51:D52"/>
    <mergeCell ref="E51:E52"/>
    <mergeCell ref="F51:G51"/>
    <mergeCell ref="A1:F3"/>
    <mergeCell ref="G1:AE2"/>
    <mergeCell ref="AF1:AG1"/>
    <mergeCell ref="AH1:AI1"/>
    <mergeCell ref="AF2:AG2"/>
    <mergeCell ref="AH2:AI2"/>
    <mergeCell ref="G3:AE3"/>
    <mergeCell ref="AF3:AG3"/>
    <mergeCell ref="AH3:AI3"/>
    <mergeCell ref="A53:A67"/>
    <mergeCell ref="B53:B67"/>
    <mergeCell ref="C53:C67"/>
    <mergeCell ref="D53:D67"/>
    <mergeCell ref="AG53:AI53"/>
    <mergeCell ref="AG54:AI54"/>
    <mergeCell ref="AG56:AI56"/>
    <mergeCell ref="AG57:AI57"/>
    <mergeCell ref="AG58:AI58"/>
    <mergeCell ref="AG59:AI59"/>
    <mergeCell ref="AG60:AI60"/>
    <mergeCell ref="AG61:AI61"/>
    <mergeCell ref="AG62:AI62"/>
    <mergeCell ref="AG63:AI63"/>
    <mergeCell ref="AG55:AI55"/>
    <mergeCell ref="AG69:AI69"/>
    <mergeCell ref="AG70:AI70"/>
    <mergeCell ref="AG64:AI64"/>
    <mergeCell ref="AG65:AI65"/>
    <mergeCell ref="AG66:AI66"/>
    <mergeCell ref="AG67:AI67"/>
  </mergeCells>
  <dataValidations count="6">
    <dataValidation type="list" allowBlank="1" showInputMessage="1" showErrorMessage="1" sqref="E53:E84">
      <formula1>$D$5:$D$7</formula1>
    </dataValidation>
    <dataValidation type="list" allowBlank="1" showInputMessage="1" showErrorMessage="1" sqref="G53:G84">
      <formula1>$F$5:$F$47</formula1>
    </dataValidation>
    <dataValidation type="list" allowBlank="1" showInputMessage="1" showErrorMessage="1" sqref="L53:L84">
      <formula1>$A$5:$A$8</formula1>
    </dataValidation>
    <dataValidation type="list" allowBlank="1" showInputMessage="1" showErrorMessage="1" sqref="M53:M84">
      <formula1>$B$5:$B$9</formula1>
    </dataValidation>
    <dataValidation type="list" allowBlank="1" showInputMessage="1" showErrorMessage="1" sqref="P53:P84">
      <formula1>$C$5:$C$9</formula1>
    </dataValidation>
    <dataValidation type="list" allowBlank="1" showInputMessage="1" showErrorMessage="1" sqref="AF53:AF84">
      <formula1>$Y$46:$Y$47</formula1>
    </dataValidation>
  </dataValidations>
  <pageMargins left="0.25" right="0.25" top="0.75" bottom="0.75" header="0.3" footer="0.3"/>
  <pageSetup paperSize="9" scale="3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0"/>
  <sheetViews>
    <sheetView showGridLines="0" topLeftCell="A49" zoomScale="80" zoomScaleNormal="80" workbookViewId="0">
      <selection activeCell="J62" sqref="J62"/>
    </sheetView>
  </sheetViews>
  <sheetFormatPr baseColWidth="10" defaultColWidth="11.42578125" defaultRowHeight="12.75"/>
  <cols>
    <col min="1" max="1" width="4.85546875" style="1" customWidth="1"/>
    <col min="2" max="2" width="4.7109375" style="1" customWidth="1"/>
    <col min="3" max="3" width="5.140625" style="1" customWidth="1"/>
    <col min="4" max="4" width="5.42578125" style="1" customWidth="1"/>
    <col min="5" max="5" width="3.7109375" style="1" customWidth="1"/>
    <col min="6" max="6" width="34.42578125" style="1" customWidth="1"/>
    <col min="7" max="7" width="17.140625" style="1" customWidth="1"/>
    <col min="8" max="8" width="17" style="1" customWidth="1"/>
    <col min="9" max="11" width="18" style="1" customWidth="1"/>
    <col min="12" max="14" width="3.7109375" style="2" customWidth="1"/>
    <col min="15" max="15" width="9" style="2" customWidth="1"/>
    <col min="16" max="16" width="5.140625" style="2" customWidth="1"/>
    <col min="17" max="17" width="8" style="2" customWidth="1"/>
    <col min="18" max="18" width="4.7109375" style="2" customWidth="1"/>
    <col min="19" max="19" width="11.42578125" style="2" customWidth="1"/>
    <col min="20" max="20" width="12.140625" style="2" customWidth="1"/>
    <col min="21" max="21" width="17.7109375" style="2" customWidth="1"/>
    <col min="22" max="22" width="13.42578125" style="1" customWidth="1"/>
    <col min="23" max="23" width="15.7109375" style="1" customWidth="1"/>
    <col min="24" max="25" width="7" style="1" customWidth="1"/>
    <col min="26" max="26" width="15.42578125" style="1" customWidth="1"/>
    <col min="27" max="27" width="17.42578125" style="1" customWidth="1"/>
    <col min="28" max="28" width="15.42578125" style="1" customWidth="1"/>
    <col min="29" max="29" width="36.140625" style="1" customWidth="1"/>
    <col min="30" max="16384" width="11.42578125" style="1"/>
  </cols>
  <sheetData>
    <row r="1" spans="1:35" ht="24.75" customHeight="1">
      <c r="A1" s="150" t="s">
        <v>29</v>
      </c>
      <c r="B1" s="150"/>
      <c r="C1" s="150"/>
      <c r="D1" s="150"/>
      <c r="E1" s="150"/>
      <c r="F1" s="150"/>
      <c r="G1" s="151" t="s">
        <v>28</v>
      </c>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3"/>
      <c r="AH1" s="109" t="s">
        <v>517</v>
      </c>
      <c r="AI1" s="110" t="s">
        <v>518</v>
      </c>
    </row>
    <row r="2" spans="1:35" ht="32.25" customHeight="1">
      <c r="A2" s="150"/>
      <c r="B2" s="150"/>
      <c r="C2" s="150"/>
      <c r="D2" s="150"/>
      <c r="E2" s="150"/>
      <c r="F2" s="150"/>
      <c r="G2" s="154"/>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6"/>
      <c r="AH2" s="109" t="s">
        <v>520</v>
      </c>
      <c r="AI2" s="111">
        <v>43476</v>
      </c>
    </row>
    <row r="3" spans="1:35" ht="32.25" customHeight="1">
      <c r="A3" s="150"/>
      <c r="B3" s="150"/>
      <c r="C3" s="150"/>
      <c r="D3" s="150"/>
      <c r="E3" s="150"/>
      <c r="F3" s="150"/>
      <c r="G3" s="158" t="s">
        <v>521</v>
      </c>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60"/>
      <c r="AH3" s="109" t="s">
        <v>519</v>
      </c>
      <c r="AI3" s="111">
        <v>43476</v>
      </c>
    </row>
    <row r="4" spans="1:35" hidden="1">
      <c r="A4" s="4"/>
      <c r="B4" s="4"/>
      <c r="C4" s="4"/>
      <c r="D4" s="4"/>
      <c r="E4" s="4"/>
      <c r="F4" s="4"/>
      <c r="G4" s="4"/>
      <c r="H4" s="4"/>
      <c r="I4" s="4"/>
      <c r="J4" s="4"/>
      <c r="K4" s="4"/>
      <c r="L4" s="5"/>
      <c r="M4" s="5"/>
      <c r="N4" s="5"/>
      <c r="O4" s="5"/>
      <c r="P4" s="5"/>
      <c r="Q4" s="5"/>
      <c r="R4" s="5"/>
      <c r="S4" s="5"/>
      <c r="T4" s="5"/>
      <c r="U4" s="5"/>
      <c r="V4" s="4"/>
      <c r="W4" s="4"/>
      <c r="X4" s="4"/>
      <c r="Y4" s="4"/>
      <c r="Z4" s="4"/>
      <c r="AA4" s="4"/>
      <c r="AB4" s="4"/>
      <c r="AC4" s="4"/>
    </row>
    <row r="5" spans="1:35" hidden="1">
      <c r="A5" s="7">
        <v>10</v>
      </c>
      <c r="B5" s="7">
        <v>4</v>
      </c>
      <c r="C5" s="7">
        <v>100</v>
      </c>
      <c r="D5" s="7" t="s">
        <v>31</v>
      </c>
      <c r="E5" s="7"/>
      <c r="F5" s="8" t="s">
        <v>41</v>
      </c>
      <c r="G5" s="9" t="s">
        <v>100</v>
      </c>
      <c r="H5" s="7"/>
      <c r="I5" s="7"/>
      <c r="J5" s="7"/>
      <c r="K5" s="7"/>
      <c r="L5" s="10"/>
      <c r="M5" s="10"/>
      <c r="N5" s="10"/>
      <c r="O5" s="10"/>
      <c r="P5" s="10"/>
      <c r="Q5" s="10"/>
      <c r="R5" s="10"/>
      <c r="S5" s="10"/>
      <c r="T5" s="10"/>
      <c r="U5" s="10"/>
      <c r="V5" s="4"/>
      <c r="W5" s="4"/>
      <c r="X5" s="4"/>
      <c r="Y5" s="4"/>
      <c r="Z5" s="4"/>
      <c r="AA5" s="4"/>
      <c r="AB5" s="4"/>
      <c r="AC5" s="4"/>
    </row>
    <row r="6" spans="1:35" hidden="1">
      <c r="A6" s="7">
        <v>6</v>
      </c>
      <c r="B6" s="7">
        <v>3</v>
      </c>
      <c r="C6" s="7">
        <v>60</v>
      </c>
      <c r="D6" s="7" t="s">
        <v>32</v>
      </c>
      <c r="E6" s="7"/>
      <c r="F6" s="8" t="s">
        <v>43</v>
      </c>
      <c r="G6" s="9" t="s">
        <v>42</v>
      </c>
      <c r="H6" s="7"/>
      <c r="I6" s="7"/>
      <c r="J6" s="7"/>
      <c r="K6" s="7"/>
      <c r="L6" s="10"/>
      <c r="M6" s="10"/>
      <c r="N6" s="10"/>
      <c r="O6" s="10"/>
      <c r="P6" s="10"/>
      <c r="Q6" s="10"/>
      <c r="R6" s="10"/>
      <c r="S6" s="10"/>
      <c r="T6" s="10"/>
      <c r="U6" s="10"/>
      <c r="V6" s="4"/>
      <c r="W6" s="4"/>
      <c r="X6" s="4"/>
      <c r="Y6" s="4"/>
      <c r="Z6" s="4"/>
      <c r="AA6" s="4"/>
      <c r="AB6" s="4"/>
      <c r="AC6" s="4"/>
    </row>
    <row r="7" spans="1:35" hidden="1">
      <c r="A7" s="7">
        <v>2</v>
      </c>
      <c r="B7" s="7">
        <v>2</v>
      </c>
      <c r="C7" s="7">
        <v>25</v>
      </c>
      <c r="D7" s="7"/>
      <c r="E7" s="7"/>
      <c r="F7" s="8" t="s">
        <v>44</v>
      </c>
      <c r="G7" s="9" t="s">
        <v>42</v>
      </c>
      <c r="H7" s="7"/>
      <c r="I7" s="7"/>
      <c r="J7" s="7"/>
      <c r="K7" s="7"/>
      <c r="L7" s="10"/>
      <c r="M7" s="10"/>
      <c r="N7" s="10"/>
      <c r="O7" s="10"/>
      <c r="P7" s="10"/>
      <c r="Q7" s="10"/>
      <c r="R7" s="10"/>
      <c r="S7" s="10"/>
      <c r="T7" s="10"/>
      <c r="U7" s="10"/>
      <c r="V7" s="4"/>
      <c r="W7" s="4"/>
      <c r="X7" s="4"/>
      <c r="Y7" s="4"/>
      <c r="Z7" s="4"/>
      <c r="AA7" s="4"/>
      <c r="AB7" s="4"/>
      <c r="AC7" s="4"/>
    </row>
    <row r="8" spans="1:35" hidden="1">
      <c r="A8" s="7"/>
      <c r="B8" s="7">
        <v>1</v>
      </c>
      <c r="C8" s="7">
        <v>10</v>
      </c>
      <c r="D8" s="7"/>
      <c r="E8" s="7"/>
      <c r="F8" s="8" t="s">
        <v>45</v>
      </c>
      <c r="G8" s="9" t="s">
        <v>42</v>
      </c>
      <c r="H8" s="7"/>
      <c r="I8" s="7"/>
      <c r="J8" s="7"/>
      <c r="K8" s="7"/>
      <c r="L8" s="10"/>
      <c r="M8" s="10"/>
      <c r="N8" s="10"/>
      <c r="O8" s="10"/>
      <c r="P8" s="10"/>
      <c r="Q8" s="10"/>
      <c r="R8" s="10"/>
      <c r="S8" s="10"/>
      <c r="T8" s="10"/>
      <c r="U8" s="10"/>
      <c r="V8" s="4"/>
      <c r="W8" s="4"/>
      <c r="X8" s="4"/>
      <c r="Y8" s="4"/>
      <c r="Z8" s="4"/>
      <c r="AA8" s="4"/>
      <c r="AB8" s="4"/>
      <c r="AC8" s="4"/>
    </row>
    <row r="9" spans="1:35" hidden="1">
      <c r="A9" s="7"/>
      <c r="B9" s="7"/>
      <c r="C9" s="7"/>
      <c r="D9" s="7"/>
      <c r="E9" s="7"/>
      <c r="F9" s="8" t="s">
        <v>46</v>
      </c>
      <c r="G9" s="9" t="s">
        <v>42</v>
      </c>
      <c r="H9" s="7"/>
      <c r="I9" s="7"/>
      <c r="J9" s="7"/>
      <c r="K9" s="7"/>
      <c r="L9" s="10"/>
      <c r="M9" s="10"/>
      <c r="N9" s="10"/>
      <c r="O9" s="10"/>
      <c r="P9" s="10"/>
      <c r="Q9" s="10"/>
      <c r="R9" s="10"/>
      <c r="S9" s="10"/>
      <c r="T9" s="10"/>
      <c r="U9" s="10"/>
      <c r="V9" s="4"/>
      <c r="W9" s="4"/>
      <c r="X9" s="4"/>
      <c r="Y9" s="4"/>
      <c r="Z9" s="4"/>
      <c r="AA9" s="4"/>
      <c r="AB9" s="4"/>
      <c r="AC9" s="4"/>
    </row>
    <row r="10" spans="1:35" hidden="1">
      <c r="A10" s="7"/>
      <c r="B10" s="7"/>
      <c r="C10" s="7"/>
      <c r="D10" s="7"/>
      <c r="E10" s="7"/>
      <c r="F10" s="8" t="s">
        <v>47</v>
      </c>
      <c r="G10" s="9" t="s">
        <v>48</v>
      </c>
      <c r="H10" s="7"/>
      <c r="I10" s="7"/>
      <c r="J10" s="7"/>
      <c r="K10" s="7"/>
      <c r="L10" s="10"/>
      <c r="M10" s="10"/>
      <c r="N10" s="10"/>
      <c r="O10" s="10"/>
      <c r="P10" s="10"/>
      <c r="Q10" s="10"/>
      <c r="R10" s="10"/>
      <c r="S10" s="10"/>
      <c r="T10" s="10"/>
      <c r="U10" s="10"/>
      <c r="V10" s="4"/>
      <c r="W10" s="4"/>
      <c r="X10" s="4"/>
      <c r="Y10" s="4"/>
      <c r="Z10" s="4"/>
      <c r="AA10" s="4"/>
      <c r="AB10" s="4"/>
      <c r="AC10" s="4"/>
    </row>
    <row r="11" spans="1:35" ht="25.5" hidden="1">
      <c r="A11" s="7"/>
      <c r="B11" s="7"/>
      <c r="C11" s="7"/>
      <c r="D11" s="7"/>
      <c r="E11" s="7"/>
      <c r="F11" s="8" t="s">
        <v>124</v>
      </c>
      <c r="G11" s="9" t="s">
        <v>48</v>
      </c>
      <c r="H11" s="7"/>
      <c r="I11" s="7"/>
      <c r="J11" s="7"/>
      <c r="K11" s="7"/>
      <c r="L11" s="10"/>
      <c r="M11" s="10"/>
      <c r="N11" s="10"/>
      <c r="O11" s="10"/>
      <c r="P11" s="10"/>
      <c r="Q11" s="10"/>
      <c r="R11" s="10"/>
      <c r="S11" s="10"/>
      <c r="T11" s="10"/>
      <c r="U11" s="10"/>
      <c r="V11" s="4"/>
      <c r="W11" s="4"/>
      <c r="X11" s="4"/>
      <c r="Y11" s="4"/>
      <c r="Z11" s="4"/>
      <c r="AA11" s="4"/>
      <c r="AB11" s="4"/>
      <c r="AC11" s="4"/>
    </row>
    <row r="12" spans="1:35" hidden="1">
      <c r="A12" s="7"/>
      <c r="B12" s="7"/>
      <c r="C12" s="7"/>
      <c r="D12" s="7"/>
      <c r="E12" s="7"/>
      <c r="F12" s="8" t="s">
        <v>49</v>
      </c>
      <c r="G12" s="9" t="s">
        <v>48</v>
      </c>
      <c r="H12" s="7"/>
      <c r="I12" s="7"/>
      <c r="J12" s="7"/>
      <c r="K12" s="7"/>
      <c r="L12" s="10"/>
      <c r="M12" s="10"/>
      <c r="N12" s="10"/>
      <c r="O12" s="10"/>
      <c r="P12" s="10"/>
      <c r="Q12" s="10"/>
      <c r="R12" s="10"/>
      <c r="S12" s="10"/>
      <c r="T12" s="10"/>
      <c r="U12" s="10"/>
      <c r="V12" s="4"/>
      <c r="W12" s="4"/>
      <c r="X12" s="4"/>
      <c r="Y12" s="4"/>
      <c r="Z12" s="4"/>
      <c r="AA12" s="4"/>
      <c r="AB12" s="4"/>
      <c r="AC12" s="4"/>
    </row>
    <row r="13" spans="1:35" hidden="1">
      <c r="A13" s="7"/>
      <c r="B13" s="7"/>
      <c r="C13" s="7"/>
      <c r="D13" s="7"/>
      <c r="E13" s="7"/>
      <c r="F13" s="11" t="s">
        <v>50</v>
      </c>
      <c r="G13" s="12" t="s">
        <v>101</v>
      </c>
      <c r="H13" s="7"/>
      <c r="I13" s="7"/>
      <c r="J13" s="7"/>
      <c r="K13" s="7"/>
      <c r="L13" s="10"/>
      <c r="M13" s="10"/>
      <c r="N13" s="10"/>
      <c r="O13" s="10"/>
      <c r="P13" s="10"/>
      <c r="Q13" s="10"/>
      <c r="R13" s="10"/>
      <c r="S13" s="10"/>
      <c r="T13" s="10"/>
      <c r="U13" s="10"/>
      <c r="V13" s="4"/>
      <c r="W13" s="4"/>
      <c r="X13" s="4"/>
      <c r="Y13" s="4"/>
      <c r="Z13" s="4"/>
      <c r="AA13" s="4"/>
      <c r="AB13" s="4"/>
      <c r="AC13" s="4"/>
    </row>
    <row r="14" spans="1:35" hidden="1">
      <c r="A14" s="7"/>
      <c r="B14" s="7"/>
      <c r="C14" s="7"/>
      <c r="D14" s="7"/>
      <c r="E14" s="7"/>
      <c r="F14" s="11" t="s">
        <v>51</v>
      </c>
      <c r="G14" s="9" t="s">
        <v>52</v>
      </c>
      <c r="H14" s="7"/>
      <c r="I14" s="7"/>
      <c r="J14" s="7"/>
      <c r="K14" s="7"/>
      <c r="L14" s="10"/>
      <c r="M14" s="10"/>
      <c r="N14" s="10"/>
      <c r="O14" s="10"/>
      <c r="P14" s="10"/>
      <c r="Q14" s="10"/>
      <c r="R14" s="10"/>
      <c r="S14" s="10"/>
      <c r="T14" s="10"/>
      <c r="U14" s="10"/>
      <c r="V14" s="4"/>
      <c r="W14" s="4"/>
      <c r="X14" s="4"/>
      <c r="Y14" s="4"/>
      <c r="Z14" s="4"/>
      <c r="AA14" s="4"/>
      <c r="AB14" s="4"/>
      <c r="AC14" s="4"/>
    </row>
    <row r="15" spans="1:35" hidden="1">
      <c r="A15" s="7"/>
      <c r="B15" s="7"/>
      <c r="C15" s="7"/>
      <c r="D15" s="7"/>
      <c r="E15" s="7"/>
      <c r="F15" s="11" t="s">
        <v>53</v>
      </c>
      <c r="G15" s="12" t="s">
        <v>54</v>
      </c>
      <c r="H15" s="7"/>
      <c r="I15" s="7"/>
      <c r="J15" s="7"/>
      <c r="K15" s="7"/>
      <c r="L15" s="10"/>
      <c r="M15" s="10"/>
      <c r="N15" s="10"/>
      <c r="O15" s="10"/>
      <c r="P15" s="10"/>
      <c r="Q15" s="10"/>
      <c r="R15" s="10"/>
      <c r="S15" s="10"/>
      <c r="T15" s="10"/>
      <c r="U15" s="10"/>
      <c r="V15" s="4"/>
      <c r="W15" s="4"/>
      <c r="X15" s="4"/>
      <c r="Y15" s="4"/>
      <c r="Z15" s="4"/>
      <c r="AA15" s="4"/>
      <c r="AB15" s="4"/>
      <c r="AC15" s="4"/>
    </row>
    <row r="16" spans="1:35" hidden="1">
      <c r="A16" s="7"/>
      <c r="B16" s="7"/>
      <c r="C16" s="7"/>
      <c r="D16" s="7"/>
      <c r="E16" s="7"/>
      <c r="F16" s="11" t="s">
        <v>55</v>
      </c>
      <c r="G16" s="9" t="s">
        <v>102</v>
      </c>
      <c r="H16" s="7"/>
      <c r="I16" s="7"/>
      <c r="J16" s="7"/>
      <c r="K16" s="7"/>
      <c r="L16" s="10"/>
      <c r="M16" s="10"/>
      <c r="N16" s="10"/>
      <c r="O16" s="10"/>
      <c r="P16" s="10"/>
      <c r="Q16" s="10"/>
      <c r="R16" s="10"/>
      <c r="S16" s="10"/>
      <c r="T16" s="10"/>
      <c r="U16" s="10"/>
      <c r="V16" s="4"/>
      <c r="W16" s="4"/>
      <c r="X16" s="4"/>
      <c r="Y16" s="4"/>
      <c r="Z16" s="4"/>
      <c r="AA16" s="4"/>
      <c r="AB16" s="4"/>
      <c r="AC16" s="4"/>
    </row>
    <row r="17" spans="1:29" hidden="1">
      <c r="A17" s="7"/>
      <c r="B17" s="7"/>
      <c r="C17" s="7"/>
      <c r="D17" s="7"/>
      <c r="E17" s="7"/>
      <c r="F17" s="11" t="s">
        <v>56</v>
      </c>
      <c r="G17" s="9" t="s">
        <v>103</v>
      </c>
      <c r="H17" s="7"/>
      <c r="I17" s="7"/>
      <c r="J17" s="7"/>
      <c r="K17" s="7"/>
      <c r="L17" s="10"/>
      <c r="M17" s="10"/>
      <c r="N17" s="10"/>
      <c r="O17" s="10"/>
      <c r="P17" s="10"/>
      <c r="Q17" s="10"/>
      <c r="R17" s="10"/>
      <c r="S17" s="10"/>
      <c r="T17" s="10"/>
      <c r="U17" s="10"/>
      <c r="V17" s="4"/>
      <c r="W17" s="4"/>
      <c r="X17" s="4"/>
      <c r="Y17" s="4"/>
      <c r="Z17" s="4"/>
      <c r="AA17" s="4"/>
      <c r="AB17" s="4"/>
      <c r="AC17" s="4"/>
    </row>
    <row r="18" spans="1:29" hidden="1">
      <c r="A18" s="7"/>
      <c r="B18" s="7"/>
      <c r="C18" s="7"/>
      <c r="D18" s="7"/>
      <c r="E18" s="7"/>
      <c r="F18" s="11" t="s">
        <v>57</v>
      </c>
      <c r="G18" s="9" t="s">
        <v>58</v>
      </c>
      <c r="H18" s="7"/>
      <c r="I18" s="7"/>
      <c r="J18" s="7"/>
      <c r="K18" s="7"/>
      <c r="L18" s="10"/>
      <c r="M18" s="10"/>
      <c r="N18" s="10"/>
      <c r="O18" s="10"/>
      <c r="P18" s="10"/>
      <c r="Q18" s="10"/>
      <c r="R18" s="10"/>
      <c r="S18" s="10"/>
      <c r="T18" s="10"/>
      <c r="U18" s="10"/>
      <c r="V18" s="4"/>
      <c r="W18" s="4"/>
      <c r="X18" s="4"/>
      <c r="Y18" s="4"/>
      <c r="Z18" s="4"/>
      <c r="AA18" s="4"/>
      <c r="AB18" s="4"/>
      <c r="AC18" s="4"/>
    </row>
    <row r="19" spans="1:29" hidden="1">
      <c r="A19" s="7"/>
      <c r="B19" s="7"/>
      <c r="C19" s="7"/>
      <c r="D19" s="7"/>
      <c r="E19" s="7"/>
      <c r="F19" s="11" t="s">
        <v>59</v>
      </c>
      <c r="G19" s="9" t="s">
        <v>60</v>
      </c>
      <c r="H19" s="7"/>
      <c r="I19" s="7"/>
      <c r="J19" s="7"/>
      <c r="K19" s="7"/>
      <c r="L19" s="10"/>
      <c r="M19" s="10"/>
      <c r="N19" s="10"/>
      <c r="O19" s="10"/>
      <c r="P19" s="10"/>
      <c r="Q19" s="10"/>
      <c r="R19" s="10"/>
      <c r="S19" s="10"/>
      <c r="T19" s="10"/>
      <c r="U19" s="10"/>
      <c r="V19" s="4"/>
      <c r="W19" s="4"/>
      <c r="X19" s="4"/>
      <c r="Y19" s="4"/>
      <c r="Z19" s="4"/>
      <c r="AA19" s="4"/>
      <c r="AB19" s="4"/>
      <c r="AC19" s="4"/>
    </row>
    <row r="20" spans="1:29" ht="25.5" hidden="1">
      <c r="A20" s="7"/>
      <c r="B20" s="7"/>
      <c r="C20" s="7"/>
      <c r="D20" s="7"/>
      <c r="E20" s="7"/>
      <c r="F20" s="11" t="s">
        <v>61</v>
      </c>
      <c r="G20" s="9" t="s">
        <v>62</v>
      </c>
      <c r="H20" s="7"/>
      <c r="I20" s="7"/>
      <c r="J20" s="7"/>
      <c r="K20" s="7"/>
      <c r="L20" s="10"/>
      <c r="M20" s="10"/>
      <c r="N20" s="10"/>
      <c r="O20" s="10"/>
      <c r="P20" s="10"/>
      <c r="Q20" s="10"/>
      <c r="R20" s="10"/>
      <c r="S20" s="10"/>
      <c r="T20" s="10"/>
      <c r="U20" s="10"/>
      <c r="V20" s="4"/>
      <c r="W20" s="4"/>
      <c r="X20" s="4"/>
      <c r="Y20" s="4"/>
      <c r="Z20" s="4"/>
      <c r="AA20" s="4"/>
      <c r="AB20" s="4"/>
      <c r="AC20" s="4"/>
    </row>
    <row r="21" spans="1:29" hidden="1">
      <c r="A21" s="7"/>
      <c r="B21" s="7"/>
      <c r="C21" s="7"/>
      <c r="D21" s="7"/>
      <c r="E21" s="7"/>
      <c r="F21" s="11" t="s">
        <v>63</v>
      </c>
      <c r="G21" s="9" t="s">
        <v>62</v>
      </c>
      <c r="H21" s="7"/>
      <c r="I21" s="7"/>
      <c r="J21" s="7"/>
      <c r="K21" s="7"/>
      <c r="L21" s="10"/>
      <c r="M21" s="10"/>
      <c r="N21" s="10"/>
      <c r="O21" s="10"/>
      <c r="P21" s="10"/>
      <c r="Q21" s="10"/>
      <c r="R21" s="10"/>
      <c r="S21" s="10"/>
      <c r="T21" s="10"/>
      <c r="U21" s="10"/>
      <c r="V21" s="4"/>
      <c r="W21" s="4"/>
      <c r="X21" s="4"/>
      <c r="Y21" s="4"/>
      <c r="Z21" s="4"/>
      <c r="AA21" s="4"/>
      <c r="AB21" s="4"/>
      <c r="AC21" s="4"/>
    </row>
    <row r="22" spans="1:29" hidden="1">
      <c r="A22" s="7"/>
      <c r="B22" s="7"/>
      <c r="C22" s="7"/>
      <c r="D22" s="7"/>
      <c r="E22" s="7"/>
      <c r="F22" s="11" t="s">
        <v>64</v>
      </c>
      <c r="G22" s="9" t="s">
        <v>65</v>
      </c>
      <c r="H22" s="7"/>
      <c r="I22" s="7"/>
      <c r="J22" s="7"/>
      <c r="K22" s="7"/>
      <c r="L22" s="10"/>
      <c r="M22" s="10"/>
      <c r="N22" s="10"/>
      <c r="O22" s="10"/>
      <c r="P22" s="10"/>
      <c r="Q22" s="10"/>
      <c r="R22" s="10"/>
      <c r="S22" s="10"/>
      <c r="T22" s="10"/>
      <c r="U22" s="10"/>
      <c r="V22" s="4"/>
      <c r="W22" s="4"/>
      <c r="X22" s="4"/>
      <c r="Y22" s="4"/>
      <c r="Z22" s="4"/>
      <c r="AA22" s="4"/>
      <c r="AB22" s="4"/>
      <c r="AC22" s="4"/>
    </row>
    <row r="23" spans="1:29" hidden="1">
      <c r="A23" s="7"/>
      <c r="B23" s="7"/>
      <c r="C23" s="7"/>
      <c r="D23" s="7"/>
      <c r="E23" s="7"/>
      <c r="F23" s="11" t="s">
        <v>66</v>
      </c>
      <c r="G23" s="9" t="s">
        <v>65</v>
      </c>
      <c r="H23" s="7"/>
      <c r="I23" s="7"/>
      <c r="J23" s="7"/>
      <c r="K23" s="7"/>
      <c r="L23" s="10"/>
      <c r="M23" s="10"/>
      <c r="N23" s="10"/>
      <c r="O23" s="10"/>
      <c r="P23" s="10"/>
      <c r="Q23" s="10"/>
      <c r="R23" s="10"/>
      <c r="S23" s="10"/>
      <c r="T23" s="10"/>
      <c r="U23" s="10"/>
      <c r="V23" s="4"/>
      <c r="W23" s="4"/>
      <c r="X23" s="4"/>
      <c r="Y23" s="4"/>
      <c r="Z23" s="4"/>
      <c r="AA23" s="4"/>
      <c r="AB23" s="4"/>
      <c r="AC23" s="4"/>
    </row>
    <row r="24" spans="1:29" ht="25.5" hidden="1">
      <c r="A24" s="7"/>
      <c r="B24" s="7"/>
      <c r="C24" s="7"/>
      <c r="D24" s="7"/>
      <c r="E24" s="7"/>
      <c r="F24" s="11" t="s">
        <v>67</v>
      </c>
      <c r="G24" s="9" t="s">
        <v>65</v>
      </c>
      <c r="H24" s="7"/>
      <c r="I24" s="7"/>
      <c r="J24" s="7"/>
      <c r="K24" s="7"/>
      <c r="L24" s="10"/>
      <c r="M24" s="10"/>
      <c r="N24" s="10"/>
      <c r="O24" s="10"/>
      <c r="P24" s="10"/>
      <c r="Q24" s="10"/>
      <c r="R24" s="10"/>
      <c r="S24" s="10"/>
      <c r="T24" s="10"/>
      <c r="U24" s="10"/>
      <c r="V24" s="4"/>
      <c r="W24" s="4"/>
      <c r="X24" s="4"/>
      <c r="Y24" s="4"/>
      <c r="Z24" s="4"/>
      <c r="AA24" s="4"/>
      <c r="AB24" s="4"/>
      <c r="AC24" s="4"/>
    </row>
    <row r="25" spans="1:29" ht="25.5" hidden="1">
      <c r="A25" s="7"/>
      <c r="B25" s="7"/>
      <c r="C25" s="7"/>
      <c r="D25" s="7"/>
      <c r="E25" s="7"/>
      <c r="F25" s="11" t="s">
        <v>67</v>
      </c>
      <c r="G25" s="9" t="s">
        <v>65</v>
      </c>
      <c r="H25" s="7"/>
      <c r="I25" s="7"/>
      <c r="J25" s="7"/>
      <c r="K25" s="7"/>
      <c r="L25" s="10"/>
      <c r="M25" s="10"/>
      <c r="N25" s="10"/>
      <c r="O25" s="10"/>
      <c r="P25" s="10"/>
      <c r="Q25" s="10"/>
      <c r="R25" s="10"/>
      <c r="S25" s="10"/>
      <c r="T25" s="10"/>
      <c r="U25" s="10"/>
      <c r="V25" s="4"/>
      <c r="W25" s="4"/>
      <c r="X25" s="4"/>
      <c r="Y25" s="4"/>
      <c r="Z25" s="4"/>
      <c r="AA25" s="4"/>
      <c r="AB25" s="4"/>
      <c r="AC25" s="4"/>
    </row>
    <row r="26" spans="1:29" hidden="1">
      <c r="A26" s="7"/>
      <c r="B26" s="7"/>
      <c r="C26" s="7"/>
      <c r="D26" s="7"/>
      <c r="E26" s="7"/>
      <c r="F26" s="11" t="s">
        <v>68</v>
      </c>
      <c r="G26" s="9" t="s">
        <v>62</v>
      </c>
      <c r="H26" s="7"/>
      <c r="I26" s="7"/>
      <c r="J26" s="7"/>
      <c r="K26" s="7"/>
      <c r="L26" s="10"/>
      <c r="M26" s="10"/>
      <c r="N26" s="10"/>
      <c r="O26" s="10"/>
      <c r="P26" s="10"/>
      <c r="Q26" s="10"/>
      <c r="R26" s="10"/>
      <c r="S26" s="10"/>
      <c r="T26" s="10"/>
      <c r="U26" s="10"/>
      <c r="V26" s="4"/>
      <c r="W26" s="4"/>
      <c r="X26" s="4"/>
      <c r="Y26" s="4"/>
      <c r="Z26" s="4"/>
      <c r="AA26" s="4"/>
      <c r="AB26" s="4"/>
      <c r="AC26" s="4"/>
    </row>
    <row r="27" spans="1:29" hidden="1">
      <c r="A27" s="7"/>
      <c r="B27" s="7"/>
      <c r="C27" s="7"/>
      <c r="D27" s="7"/>
      <c r="E27" s="7"/>
      <c r="F27" s="11" t="s">
        <v>69</v>
      </c>
      <c r="G27" s="9" t="s">
        <v>125</v>
      </c>
      <c r="H27" s="7"/>
      <c r="I27" s="7"/>
      <c r="J27" s="7"/>
      <c r="K27" s="7"/>
      <c r="L27" s="10"/>
      <c r="M27" s="10"/>
      <c r="N27" s="10"/>
      <c r="O27" s="10"/>
      <c r="P27" s="10"/>
      <c r="Q27" s="10"/>
      <c r="R27" s="10"/>
      <c r="S27" s="10"/>
      <c r="T27" s="10"/>
      <c r="U27" s="10"/>
      <c r="V27" s="4"/>
      <c r="W27" s="4"/>
      <c r="X27" s="4"/>
      <c r="Y27" s="4"/>
      <c r="Z27" s="4"/>
      <c r="AA27" s="4"/>
      <c r="AB27" s="4"/>
      <c r="AC27" s="4"/>
    </row>
    <row r="28" spans="1:29" ht="25.5" hidden="1">
      <c r="A28" s="7"/>
      <c r="B28" s="7"/>
      <c r="C28" s="7"/>
      <c r="D28" s="7"/>
      <c r="E28" s="7"/>
      <c r="F28" s="11" t="s">
        <v>70</v>
      </c>
      <c r="G28" s="9" t="s">
        <v>125</v>
      </c>
      <c r="H28" s="7"/>
      <c r="I28" s="7"/>
      <c r="J28" s="7"/>
      <c r="K28" s="7"/>
      <c r="L28" s="10"/>
      <c r="M28" s="10"/>
      <c r="N28" s="10"/>
      <c r="O28" s="10"/>
      <c r="P28" s="10"/>
      <c r="Q28" s="10"/>
      <c r="R28" s="10"/>
      <c r="S28" s="10"/>
      <c r="T28" s="10"/>
      <c r="U28" s="10"/>
      <c r="V28" s="4"/>
      <c r="W28" s="4"/>
      <c r="X28" s="4"/>
      <c r="Y28" s="4"/>
      <c r="Z28" s="4"/>
      <c r="AA28" s="4"/>
      <c r="AB28" s="4"/>
      <c r="AC28" s="4"/>
    </row>
    <row r="29" spans="1:29" ht="25.5" hidden="1">
      <c r="A29" s="7"/>
      <c r="B29" s="7"/>
      <c r="C29" s="7"/>
      <c r="D29" s="7"/>
      <c r="E29" s="7"/>
      <c r="F29" s="11" t="s">
        <v>71</v>
      </c>
      <c r="G29" s="9" t="s">
        <v>125</v>
      </c>
      <c r="H29" s="7"/>
      <c r="I29" s="7"/>
      <c r="J29" s="7"/>
      <c r="K29" s="7"/>
      <c r="L29" s="10"/>
      <c r="M29" s="10"/>
      <c r="N29" s="10"/>
      <c r="O29" s="10"/>
      <c r="P29" s="10"/>
      <c r="Q29" s="10"/>
      <c r="R29" s="10"/>
      <c r="S29" s="10"/>
      <c r="T29" s="10"/>
      <c r="U29" s="10"/>
      <c r="V29" s="4"/>
      <c r="W29" s="4"/>
      <c r="X29" s="4"/>
      <c r="Y29" s="4"/>
      <c r="Z29" s="4"/>
      <c r="AA29" s="4"/>
      <c r="AB29" s="4"/>
      <c r="AC29" s="4"/>
    </row>
    <row r="30" spans="1:29" hidden="1">
      <c r="A30" s="7"/>
      <c r="B30" s="7"/>
      <c r="C30" s="7"/>
      <c r="D30" s="7"/>
      <c r="E30" s="7"/>
      <c r="F30" s="11" t="s">
        <v>72</v>
      </c>
      <c r="G30" s="9" t="s">
        <v>125</v>
      </c>
      <c r="H30" s="7"/>
      <c r="I30" s="7"/>
      <c r="J30" s="7"/>
      <c r="K30" s="7"/>
      <c r="L30" s="10"/>
      <c r="M30" s="10"/>
      <c r="N30" s="10"/>
      <c r="O30" s="10"/>
      <c r="P30" s="10"/>
      <c r="Q30" s="10"/>
      <c r="R30" s="10"/>
      <c r="S30" s="10"/>
      <c r="T30" s="10"/>
      <c r="U30" s="10"/>
      <c r="V30" s="4"/>
      <c r="W30" s="4"/>
      <c r="X30" s="4"/>
      <c r="Y30" s="4"/>
      <c r="Z30" s="4"/>
      <c r="AA30" s="4"/>
      <c r="AB30" s="4"/>
      <c r="AC30" s="4"/>
    </row>
    <row r="31" spans="1:29" hidden="1">
      <c r="A31" s="7"/>
      <c r="B31" s="7"/>
      <c r="C31" s="7"/>
      <c r="D31" s="7"/>
      <c r="E31" s="7"/>
      <c r="F31" s="11" t="s">
        <v>73</v>
      </c>
      <c r="G31" s="9" t="s">
        <v>125</v>
      </c>
      <c r="H31" s="7"/>
      <c r="I31" s="7"/>
      <c r="J31" s="7"/>
      <c r="K31" s="7"/>
      <c r="L31" s="10"/>
      <c r="M31" s="10"/>
      <c r="N31" s="10"/>
      <c r="O31" s="10"/>
      <c r="P31" s="10"/>
      <c r="Q31" s="10"/>
      <c r="R31" s="10"/>
      <c r="S31" s="10"/>
      <c r="T31" s="10"/>
      <c r="U31" s="10"/>
      <c r="V31" s="4"/>
      <c r="W31" s="4"/>
      <c r="X31" s="4"/>
      <c r="Y31" s="4"/>
      <c r="Z31" s="4"/>
      <c r="AA31" s="4"/>
      <c r="AB31" s="4"/>
      <c r="AC31" s="4"/>
    </row>
    <row r="32" spans="1:29" hidden="1">
      <c r="A32" s="7"/>
      <c r="B32" s="7"/>
      <c r="C32" s="7"/>
      <c r="D32" s="7"/>
      <c r="E32" s="7"/>
      <c r="F32" s="11" t="s">
        <v>74</v>
      </c>
      <c r="G32" s="9" t="s">
        <v>125</v>
      </c>
      <c r="H32" s="7"/>
      <c r="I32" s="7"/>
      <c r="J32" s="7"/>
      <c r="K32" s="7"/>
      <c r="L32" s="10"/>
      <c r="M32" s="10"/>
      <c r="N32" s="10"/>
      <c r="O32" s="10"/>
      <c r="P32" s="10"/>
      <c r="Q32" s="10"/>
      <c r="R32" s="10"/>
      <c r="S32" s="10"/>
      <c r="T32" s="10"/>
      <c r="U32" s="10"/>
      <c r="V32" s="4"/>
      <c r="W32" s="4"/>
      <c r="X32" s="4"/>
      <c r="Y32" s="4"/>
      <c r="Z32" s="4"/>
      <c r="AA32" s="4"/>
      <c r="AB32" s="4"/>
      <c r="AC32" s="4"/>
    </row>
    <row r="33" spans="1:29" hidden="1">
      <c r="A33" s="7"/>
      <c r="B33" s="7"/>
      <c r="C33" s="7"/>
      <c r="D33" s="7"/>
      <c r="E33" s="7"/>
      <c r="F33" s="11" t="s">
        <v>75</v>
      </c>
      <c r="G33" s="9" t="s">
        <v>76</v>
      </c>
      <c r="H33" s="7"/>
      <c r="I33" s="7"/>
      <c r="J33" s="7"/>
      <c r="K33" s="7"/>
      <c r="L33" s="10"/>
      <c r="M33" s="10"/>
      <c r="N33" s="10"/>
      <c r="O33" s="10"/>
      <c r="P33" s="10"/>
      <c r="Q33" s="10"/>
      <c r="R33" s="10"/>
      <c r="S33" s="10"/>
      <c r="T33" s="10"/>
      <c r="U33" s="10"/>
      <c r="V33" s="4"/>
      <c r="W33" s="4"/>
      <c r="X33" s="4"/>
      <c r="Y33" s="4"/>
      <c r="Z33" s="4"/>
      <c r="AA33" s="4"/>
      <c r="AB33" s="4"/>
      <c r="AC33" s="4"/>
    </row>
    <row r="34" spans="1:29" hidden="1">
      <c r="A34" s="7"/>
      <c r="B34" s="7"/>
      <c r="C34" s="7"/>
      <c r="D34" s="7"/>
      <c r="E34" s="7"/>
      <c r="F34" s="11" t="s">
        <v>77</v>
      </c>
      <c r="G34" s="9" t="s">
        <v>76</v>
      </c>
      <c r="H34" s="7"/>
      <c r="I34" s="7"/>
      <c r="J34" s="7"/>
      <c r="K34" s="7"/>
      <c r="L34" s="10"/>
      <c r="M34" s="10"/>
      <c r="N34" s="10"/>
      <c r="O34" s="10"/>
      <c r="P34" s="10"/>
      <c r="Q34" s="10"/>
      <c r="R34" s="10"/>
      <c r="S34" s="10"/>
      <c r="T34" s="10"/>
      <c r="U34" s="10"/>
      <c r="V34" s="4"/>
      <c r="W34" s="4"/>
      <c r="X34" s="4"/>
      <c r="Y34" s="4"/>
      <c r="Z34" s="4"/>
      <c r="AA34" s="4"/>
      <c r="AB34" s="4"/>
      <c r="AC34" s="4"/>
    </row>
    <row r="35" spans="1:29" hidden="1">
      <c r="A35" s="7"/>
      <c r="B35" s="7"/>
      <c r="C35" s="7"/>
      <c r="D35" s="7"/>
      <c r="E35" s="7"/>
      <c r="F35" s="8" t="s">
        <v>78</v>
      </c>
      <c r="G35" s="9" t="s">
        <v>76</v>
      </c>
      <c r="H35" s="7"/>
      <c r="I35" s="7"/>
      <c r="J35" s="7"/>
      <c r="K35" s="7"/>
      <c r="L35" s="10"/>
      <c r="M35" s="10"/>
      <c r="N35" s="10"/>
      <c r="O35" s="10"/>
      <c r="P35" s="10"/>
      <c r="Q35" s="10"/>
      <c r="R35" s="10"/>
      <c r="S35" s="10"/>
      <c r="T35" s="10"/>
      <c r="U35" s="10"/>
      <c r="V35" s="4"/>
      <c r="W35" s="4"/>
      <c r="X35" s="4"/>
      <c r="Y35" s="4"/>
      <c r="Z35" s="4"/>
      <c r="AA35" s="4"/>
      <c r="AB35" s="4"/>
      <c r="AC35" s="4"/>
    </row>
    <row r="36" spans="1:29" hidden="1">
      <c r="A36" s="7"/>
      <c r="B36" s="7"/>
      <c r="C36" s="7"/>
      <c r="D36" s="7"/>
      <c r="E36" s="7"/>
      <c r="F36" s="11" t="s">
        <v>79</v>
      </c>
      <c r="G36" s="9" t="s">
        <v>76</v>
      </c>
      <c r="H36" s="7"/>
      <c r="I36" s="7"/>
      <c r="J36" s="7"/>
      <c r="K36" s="7"/>
      <c r="L36" s="10"/>
      <c r="M36" s="10"/>
      <c r="N36" s="10"/>
      <c r="O36" s="10"/>
      <c r="P36" s="10"/>
      <c r="Q36" s="10"/>
      <c r="R36" s="10"/>
      <c r="S36" s="10"/>
      <c r="T36" s="10"/>
      <c r="U36" s="10"/>
      <c r="V36" s="4"/>
      <c r="W36" s="4"/>
      <c r="X36" s="4"/>
      <c r="Y36" s="4"/>
      <c r="Z36" s="4"/>
      <c r="AA36" s="4"/>
      <c r="AB36" s="4"/>
      <c r="AC36" s="4"/>
    </row>
    <row r="37" spans="1:29" hidden="1">
      <c r="A37" s="7"/>
      <c r="B37" s="7"/>
      <c r="C37" s="7"/>
      <c r="D37" s="7"/>
      <c r="E37" s="7"/>
      <c r="F37" s="11" t="s">
        <v>80</v>
      </c>
      <c r="G37" s="9" t="s">
        <v>48</v>
      </c>
      <c r="H37" s="7"/>
      <c r="I37" s="7"/>
      <c r="J37" s="7"/>
      <c r="K37" s="7"/>
      <c r="L37" s="10"/>
      <c r="M37" s="10"/>
      <c r="N37" s="10"/>
      <c r="O37" s="10"/>
      <c r="P37" s="10"/>
      <c r="Q37" s="10"/>
      <c r="R37" s="10"/>
      <c r="S37" s="10"/>
      <c r="T37" s="10"/>
      <c r="U37" s="10"/>
      <c r="V37" s="4"/>
      <c r="W37" s="4"/>
      <c r="X37" s="4"/>
      <c r="Y37" s="4"/>
      <c r="Z37" s="4"/>
      <c r="AA37" s="4"/>
      <c r="AB37" s="4"/>
      <c r="AC37" s="4"/>
    </row>
    <row r="38" spans="1:29" hidden="1">
      <c r="A38" s="7"/>
      <c r="B38" s="7"/>
      <c r="C38" s="7"/>
      <c r="D38" s="7"/>
      <c r="E38" s="7"/>
      <c r="F38" s="11" t="s">
        <v>81</v>
      </c>
      <c r="G38" s="9" t="s">
        <v>82</v>
      </c>
      <c r="H38" s="7"/>
      <c r="I38" s="7"/>
      <c r="J38" s="7"/>
      <c r="K38" s="7"/>
      <c r="L38" s="10"/>
      <c r="M38" s="10"/>
      <c r="N38" s="10"/>
      <c r="O38" s="10"/>
      <c r="P38" s="10"/>
      <c r="Q38" s="10"/>
      <c r="R38" s="10"/>
      <c r="S38" s="10"/>
      <c r="T38" s="10"/>
      <c r="U38" s="10"/>
      <c r="V38" s="4"/>
      <c r="W38" s="4"/>
      <c r="X38" s="4"/>
      <c r="Y38" s="4"/>
      <c r="Z38" s="4"/>
      <c r="AA38" s="4"/>
      <c r="AB38" s="4"/>
      <c r="AC38" s="4"/>
    </row>
    <row r="39" spans="1:29" hidden="1">
      <c r="A39" s="7"/>
      <c r="B39" s="7"/>
      <c r="C39" s="7"/>
      <c r="D39" s="7"/>
      <c r="E39" s="7"/>
      <c r="F39" s="11" t="s">
        <v>83</v>
      </c>
      <c r="G39" s="9" t="s">
        <v>48</v>
      </c>
      <c r="H39" s="7"/>
      <c r="I39" s="7"/>
      <c r="J39" s="7"/>
      <c r="K39" s="7"/>
      <c r="L39" s="10"/>
      <c r="M39" s="10"/>
      <c r="N39" s="10"/>
      <c r="O39" s="10"/>
      <c r="P39" s="10"/>
      <c r="Q39" s="10"/>
      <c r="R39" s="10"/>
      <c r="S39" s="10"/>
      <c r="T39" s="10"/>
      <c r="U39" s="10"/>
      <c r="V39" s="4"/>
      <c r="W39" s="4"/>
      <c r="X39" s="4"/>
      <c r="Y39" s="4"/>
      <c r="Z39" s="4"/>
      <c r="AA39" s="4"/>
      <c r="AB39" s="4"/>
      <c r="AC39" s="4"/>
    </row>
    <row r="40" spans="1:29" hidden="1">
      <c r="A40" s="7"/>
      <c r="B40" s="7"/>
      <c r="C40" s="7"/>
      <c r="D40" s="7"/>
      <c r="E40" s="7"/>
      <c r="F40" s="11" t="s">
        <v>84</v>
      </c>
      <c r="G40" s="13" t="s">
        <v>95</v>
      </c>
      <c r="H40" s="7"/>
      <c r="I40" s="7"/>
      <c r="J40" s="7"/>
      <c r="K40" s="7"/>
      <c r="L40" s="10"/>
      <c r="M40" s="10"/>
      <c r="N40" s="10"/>
      <c r="O40" s="10"/>
      <c r="P40" s="10"/>
      <c r="Q40" s="10"/>
      <c r="R40" s="10"/>
      <c r="S40" s="10"/>
      <c r="T40" s="10"/>
      <c r="U40" s="10"/>
      <c r="V40" s="4"/>
      <c r="W40" s="4"/>
      <c r="X40" s="4"/>
      <c r="Y40" s="4"/>
      <c r="Z40" s="4"/>
      <c r="AA40" s="4"/>
      <c r="AB40" s="4"/>
      <c r="AC40" s="4"/>
    </row>
    <row r="41" spans="1:29" hidden="1">
      <c r="A41" s="7"/>
      <c r="B41" s="7"/>
      <c r="C41" s="7"/>
      <c r="D41" s="7"/>
      <c r="E41" s="7"/>
      <c r="F41" s="11" t="s">
        <v>85</v>
      </c>
      <c r="G41" s="9" t="s">
        <v>48</v>
      </c>
      <c r="H41" s="7"/>
      <c r="I41" s="7"/>
      <c r="J41" s="7"/>
      <c r="K41" s="7"/>
      <c r="L41" s="10"/>
      <c r="M41" s="10"/>
      <c r="N41" s="10"/>
      <c r="O41" s="10"/>
      <c r="P41" s="10"/>
      <c r="Q41" s="10"/>
      <c r="R41" s="10"/>
      <c r="S41" s="10"/>
      <c r="T41" s="10"/>
      <c r="U41" s="10"/>
      <c r="V41" s="4"/>
      <c r="W41" s="4"/>
      <c r="X41" s="4"/>
      <c r="Y41" s="4"/>
      <c r="Z41" s="4"/>
      <c r="AA41" s="4"/>
      <c r="AB41" s="4"/>
      <c r="AC41" s="4"/>
    </row>
    <row r="42" spans="1:29" hidden="1">
      <c r="A42" s="7"/>
      <c r="B42" s="7"/>
      <c r="C42" s="7"/>
      <c r="D42" s="7"/>
      <c r="E42" s="7"/>
      <c r="F42" s="11" t="s">
        <v>86</v>
      </c>
      <c r="G42" s="14" t="s">
        <v>94</v>
      </c>
      <c r="H42" s="7"/>
      <c r="I42" s="7"/>
      <c r="J42" s="7"/>
      <c r="K42" s="7"/>
      <c r="L42" s="10"/>
      <c r="M42" s="10"/>
      <c r="N42" s="10"/>
      <c r="O42" s="10"/>
      <c r="P42" s="10"/>
      <c r="Q42" s="10"/>
      <c r="R42" s="10"/>
      <c r="S42" s="10"/>
      <c r="T42" s="10"/>
      <c r="U42" s="10"/>
      <c r="V42" s="4"/>
      <c r="W42" s="4"/>
      <c r="X42" s="4"/>
      <c r="Y42" s="4"/>
      <c r="Z42" s="4"/>
      <c r="AA42" s="4"/>
      <c r="AB42" s="4"/>
      <c r="AC42" s="4"/>
    </row>
    <row r="43" spans="1:29" hidden="1">
      <c r="A43" s="7"/>
      <c r="B43" s="7"/>
      <c r="C43" s="7"/>
      <c r="D43" s="7"/>
      <c r="E43" s="7"/>
      <c r="F43" s="11" t="s">
        <v>87</v>
      </c>
      <c r="G43" s="9" t="s">
        <v>88</v>
      </c>
      <c r="H43" s="7"/>
      <c r="I43" s="7"/>
      <c r="J43" s="7"/>
      <c r="K43" s="7"/>
      <c r="L43" s="10"/>
      <c r="M43" s="10"/>
      <c r="N43" s="10"/>
      <c r="O43" s="10"/>
      <c r="P43" s="10"/>
      <c r="Q43" s="10"/>
      <c r="R43" s="10"/>
      <c r="S43" s="10"/>
      <c r="T43" s="10"/>
      <c r="U43" s="10"/>
      <c r="V43" s="4"/>
      <c r="W43" s="4"/>
      <c r="X43" s="4"/>
      <c r="Y43" s="4"/>
      <c r="Z43" s="4"/>
      <c r="AA43" s="4"/>
      <c r="AB43" s="4"/>
      <c r="AC43" s="4"/>
    </row>
    <row r="44" spans="1:29" ht="16.5" hidden="1">
      <c r="A44" s="7"/>
      <c r="B44" s="7"/>
      <c r="C44" s="7"/>
      <c r="D44" s="7"/>
      <c r="E44" s="7"/>
      <c r="F44" s="11" t="s">
        <v>89</v>
      </c>
      <c r="G44" s="15"/>
      <c r="H44" s="7"/>
      <c r="I44" s="7"/>
      <c r="J44" s="7"/>
      <c r="K44" s="7"/>
      <c r="L44" s="10"/>
      <c r="M44" s="10"/>
      <c r="N44" s="10"/>
      <c r="O44" s="10"/>
      <c r="P44" s="10"/>
      <c r="Q44" s="10"/>
      <c r="R44" s="10"/>
      <c r="S44" s="10"/>
      <c r="T44" s="10"/>
      <c r="U44" s="10"/>
      <c r="V44" s="4"/>
      <c r="W44" s="4"/>
      <c r="X44" s="4"/>
      <c r="Y44" s="4"/>
      <c r="Z44" s="4"/>
      <c r="AA44" s="4"/>
      <c r="AB44" s="4"/>
      <c r="AC44" s="4"/>
    </row>
    <row r="45" spans="1:29" hidden="1">
      <c r="A45" s="7"/>
      <c r="B45" s="7"/>
      <c r="C45" s="7"/>
      <c r="D45" s="7"/>
      <c r="E45" s="7"/>
      <c r="F45" s="11" t="s">
        <v>90</v>
      </c>
      <c r="G45" s="14" t="s">
        <v>96</v>
      </c>
      <c r="H45" s="7"/>
      <c r="I45" s="7"/>
      <c r="J45" s="7"/>
      <c r="K45" s="7"/>
      <c r="L45" s="10"/>
      <c r="M45" s="10"/>
      <c r="N45" s="10"/>
      <c r="O45" s="10"/>
      <c r="P45" s="10"/>
      <c r="Q45" s="10"/>
      <c r="R45" s="10"/>
      <c r="S45" s="10"/>
      <c r="T45" s="10"/>
      <c r="U45" s="10"/>
      <c r="V45" s="4"/>
      <c r="W45" s="4"/>
      <c r="X45" s="4"/>
      <c r="Y45" s="4"/>
      <c r="Z45" s="4"/>
      <c r="AA45" s="4"/>
      <c r="AB45" s="4"/>
      <c r="AC45" s="4"/>
    </row>
    <row r="46" spans="1:29" hidden="1">
      <c r="A46" s="7" t="s">
        <v>516</v>
      </c>
      <c r="B46" s="7"/>
      <c r="C46" s="7"/>
      <c r="D46" s="7"/>
      <c r="E46" s="7"/>
      <c r="F46" s="11" t="s">
        <v>91</v>
      </c>
      <c r="G46" s="14" t="s">
        <v>97</v>
      </c>
      <c r="H46" s="7"/>
      <c r="I46" s="7"/>
      <c r="J46" s="7"/>
      <c r="K46" s="7"/>
      <c r="L46" s="10"/>
      <c r="M46" s="10"/>
      <c r="N46" s="10"/>
      <c r="O46" s="10"/>
      <c r="P46" s="10"/>
      <c r="Q46" s="10"/>
      <c r="R46" s="10"/>
      <c r="S46" s="10"/>
      <c r="T46" s="10"/>
      <c r="U46" s="10"/>
      <c r="V46" s="4"/>
      <c r="W46" s="4"/>
      <c r="X46" s="4"/>
      <c r="Y46" s="4"/>
      <c r="Z46" s="4"/>
      <c r="AA46" s="4"/>
      <c r="AB46" s="4"/>
      <c r="AC46" s="4"/>
    </row>
    <row r="47" spans="1:29" hidden="1">
      <c r="A47" s="7" t="s">
        <v>32</v>
      </c>
      <c r="B47" s="7"/>
      <c r="C47" s="7"/>
      <c r="D47" s="7"/>
      <c r="E47" s="7"/>
      <c r="F47" s="11" t="s">
        <v>92</v>
      </c>
      <c r="G47" s="14" t="s">
        <v>98</v>
      </c>
      <c r="H47" s="7"/>
      <c r="I47" s="7"/>
      <c r="J47" s="7"/>
      <c r="K47" s="7"/>
      <c r="L47" s="10"/>
      <c r="M47" s="10"/>
      <c r="N47" s="10"/>
      <c r="O47" s="10"/>
      <c r="P47" s="10"/>
      <c r="Q47" s="10"/>
      <c r="R47" s="10"/>
      <c r="S47" s="10"/>
      <c r="T47" s="10"/>
      <c r="U47" s="10"/>
      <c r="V47" s="4"/>
      <c r="W47" s="4"/>
      <c r="X47" s="4"/>
      <c r="Y47" s="4"/>
      <c r="Z47" s="4"/>
      <c r="AA47" s="4"/>
      <c r="AB47" s="4"/>
      <c r="AC47" s="4"/>
    </row>
    <row r="48" spans="1:29" hidden="1">
      <c r="A48" s="4"/>
      <c r="B48" s="4"/>
      <c r="C48" s="4"/>
      <c r="D48" s="4"/>
      <c r="E48" s="4"/>
      <c r="F48" s="4"/>
      <c r="G48" s="4"/>
      <c r="H48" s="4"/>
      <c r="I48" s="4"/>
      <c r="J48" s="4"/>
      <c r="K48" s="4"/>
      <c r="L48" s="5"/>
      <c r="M48" s="5"/>
      <c r="N48" s="5"/>
      <c r="O48" s="5"/>
      <c r="P48" s="5"/>
      <c r="Q48" s="5"/>
      <c r="R48" s="5"/>
      <c r="S48" s="5"/>
      <c r="T48" s="5"/>
      <c r="U48" s="5"/>
      <c r="V48" s="4"/>
      <c r="W48" s="4"/>
      <c r="X48" s="4"/>
      <c r="Y48" s="4"/>
      <c r="Z48" s="4"/>
      <c r="AA48" s="4"/>
      <c r="AB48" s="4"/>
      <c r="AC48" s="4"/>
    </row>
    <row r="49" spans="1:35" ht="15">
      <c r="A49" s="162" t="s">
        <v>39</v>
      </c>
      <c r="B49" s="163"/>
      <c r="C49" s="163"/>
      <c r="D49" s="163"/>
      <c r="E49" s="163"/>
      <c r="F49" s="164"/>
      <c r="G49" s="165" t="s">
        <v>488</v>
      </c>
      <c r="H49" s="166"/>
      <c r="I49" s="6"/>
      <c r="J49" s="167" t="s">
        <v>40</v>
      </c>
      <c r="K49" s="167"/>
      <c r="L49" s="168"/>
      <c r="M49" s="168"/>
      <c r="N49" s="168"/>
      <c r="O49" s="168"/>
      <c r="P49" s="168"/>
      <c r="Q49" s="168"/>
      <c r="R49" s="168"/>
      <c r="S49" s="168"/>
      <c r="T49" s="168"/>
      <c r="U49" s="5"/>
      <c r="V49" s="4"/>
      <c r="W49" s="4"/>
      <c r="X49" s="4"/>
      <c r="Y49" s="4"/>
      <c r="Z49" s="4"/>
      <c r="AA49" s="4"/>
      <c r="AB49" s="4"/>
      <c r="AC49" s="4"/>
    </row>
    <row r="50" spans="1:35">
      <c r="A50" s="4"/>
      <c r="B50" s="4"/>
      <c r="C50" s="4"/>
      <c r="D50" s="4"/>
      <c r="E50" s="4"/>
      <c r="F50" s="4"/>
      <c r="G50" s="4"/>
      <c r="H50" s="4"/>
      <c r="I50" s="4"/>
      <c r="J50" s="4"/>
      <c r="K50" s="4"/>
      <c r="L50" s="5"/>
      <c r="M50" s="5"/>
      <c r="N50" s="5"/>
      <c r="O50" s="5"/>
      <c r="P50" s="5"/>
      <c r="Q50" s="5"/>
      <c r="R50" s="5"/>
      <c r="S50" s="5"/>
      <c r="T50" s="5"/>
      <c r="U50" s="5"/>
      <c r="V50" s="4"/>
      <c r="W50" s="4"/>
      <c r="X50" s="4"/>
      <c r="Y50" s="4"/>
      <c r="Z50" s="4"/>
      <c r="AA50" s="4"/>
      <c r="AB50" s="4"/>
      <c r="AC50" s="4"/>
    </row>
    <row r="51" spans="1:35">
      <c r="A51" s="169" t="s">
        <v>1</v>
      </c>
      <c r="B51" s="169" t="s">
        <v>2</v>
      </c>
      <c r="C51" s="169" t="s">
        <v>3</v>
      </c>
      <c r="D51" s="169" t="s">
        <v>27</v>
      </c>
      <c r="E51" s="170" t="s">
        <v>4</v>
      </c>
      <c r="F51" s="171" t="s">
        <v>0</v>
      </c>
      <c r="G51" s="171"/>
      <c r="H51" s="171" t="s">
        <v>7</v>
      </c>
      <c r="I51" s="171"/>
      <c r="J51" s="171"/>
      <c r="K51" s="171"/>
      <c r="L51" s="172" t="s">
        <v>25</v>
      </c>
      <c r="M51" s="172"/>
      <c r="N51" s="172"/>
      <c r="O51" s="172"/>
      <c r="P51" s="172"/>
      <c r="Q51" s="172"/>
      <c r="R51" s="172"/>
      <c r="S51" s="169" t="s">
        <v>15</v>
      </c>
      <c r="T51" s="169" t="s">
        <v>26</v>
      </c>
      <c r="U51" s="171" t="s">
        <v>24</v>
      </c>
      <c r="V51" s="171"/>
      <c r="W51" s="171"/>
      <c r="X51" s="171" t="s">
        <v>23</v>
      </c>
      <c r="Y51" s="171"/>
      <c r="Z51" s="171"/>
      <c r="AA51" s="171"/>
      <c r="AB51" s="171"/>
      <c r="AC51" s="171"/>
      <c r="AD51" s="205" t="s">
        <v>171</v>
      </c>
      <c r="AE51" s="205"/>
      <c r="AF51" s="205"/>
      <c r="AG51" s="205"/>
      <c r="AH51" s="205"/>
      <c r="AI51" s="205"/>
    </row>
    <row r="52" spans="1:35" ht="138.75">
      <c r="A52" s="169"/>
      <c r="B52" s="169"/>
      <c r="C52" s="169"/>
      <c r="D52" s="169"/>
      <c r="E52" s="170"/>
      <c r="F52" s="135" t="s">
        <v>5</v>
      </c>
      <c r="G52" s="135" t="s">
        <v>6</v>
      </c>
      <c r="H52" s="171"/>
      <c r="I52" s="136" t="s">
        <v>104</v>
      </c>
      <c r="J52" s="136" t="s">
        <v>105</v>
      </c>
      <c r="K52" s="136" t="s">
        <v>106</v>
      </c>
      <c r="L52" s="136" t="s">
        <v>8</v>
      </c>
      <c r="M52" s="136" t="s">
        <v>9</v>
      </c>
      <c r="N52" s="136" t="s">
        <v>10</v>
      </c>
      <c r="O52" s="136" t="s">
        <v>11</v>
      </c>
      <c r="P52" s="136" t="s">
        <v>12</v>
      </c>
      <c r="Q52" s="136" t="s">
        <v>13</v>
      </c>
      <c r="R52" s="136" t="s">
        <v>14</v>
      </c>
      <c r="S52" s="169"/>
      <c r="T52" s="169"/>
      <c r="U52" s="136" t="s">
        <v>16</v>
      </c>
      <c r="V52" s="136" t="s">
        <v>17</v>
      </c>
      <c r="W52" s="135" t="s">
        <v>30</v>
      </c>
      <c r="X52" s="136" t="s">
        <v>18</v>
      </c>
      <c r="Y52" s="136" t="s">
        <v>19</v>
      </c>
      <c r="Z52" s="136" t="s">
        <v>20</v>
      </c>
      <c r="AA52" s="136" t="s">
        <v>21</v>
      </c>
      <c r="AB52" s="136" t="s">
        <v>22</v>
      </c>
      <c r="AC52" s="10" t="s">
        <v>40</v>
      </c>
      <c r="AD52" s="137" t="s">
        <v>172</v>
      </c>
      <c r="AE52" s="137" t="s">
        <v>40</v>
      </c>
      <c r="AF52" s="137" t="s">
        <v>173</v>
      </c>
      <c r="AG52" s="206" t="s">
        <v>174</v>
      </c>
      <c r="AH52" s="206"/>
      <c r="AI52" s="206"/>
    </row>
    <row r="53" spans="1:35" ht="99.75">
      <c r="A53" s="202" t="s">
        <v>597</v>
      </c>
      <c r="B53" s="202" t="s">
        <v>599</v>
      </c>
      <c r="C53" s="202" t="s">
        <v>592</v>
      </c>
      <c r="D53" s="203" t="s">
        <v>514</v>
      </c>
      <c r="E53" s="16" t="s">
        <v>31</v>
      </c>
      <c r="F53" s="16" t="s">
        <v>588</v>
      </c>
      <c r="G53" s="16" t="s">
        <v>83</v>
      </c>
      <c r="H53" s="17" t="s">
        <v>589</v>
      </c>
      <c r="I53" s="16" t="s">
        <v>127</v>
      </c>
      <c r="J53" s="17" t="s">
        <v>127</v>
      </c>
      <c r="K53" s="16" t="s">
        <v>117</v>
      </c>
      <c r="L53" s="16">
        <v>2</v>
      </c>
      <c r="M53" s="16">
        <v>3</v>
      </c>
      <c r="N53" s="16">
        <f>IF(M53="","",IF(L53="",1*M53,L53*M53))</f>
        <v>6</v>
      </c>
      <c r="O53" s="16" t="str">
        <f>IF(N53="","",IF(N53&gt;=24,"MUY ALTO",IF(N53&gt;=10,"ALTO",IF(N53&gt;=6,"MEDIO","BAJO"))))</f>
        <v>MEDIO</v>
      </c>
      <c r="P53" s="16">
        <v>10</v>
      </c>
      <c r="Q53" s="16">
        <f>IF(P53="","",N53*P53)</f>
        <v>60</v>
      </c>
      <c r="R53" s="16" t="str">
        <f>IF(Q53="","",IF(Q53&gt;=600,"I",IF(Q53&gt;=150,"II",IF(Q53&gt;=40,"III","IV"))))</f>
        <v>III</v>
      </c>
      <c r="S53" s="19" t="str">
        <f>IF(R53="","",IF(R53="I","No Aceptable",IF(R53="II","No Aceptable ó Aceptable con controles específicos",IF(R53="III","Mejorable",IF(R53="IV","Aceptable")))))</f>
        <v>Mejorable</v>
      </c>
      <c r="T53" s="101" t="s">
        <v>225</v>
      </c>
      <c r="U53" s="101" t="s">
        <v>226</v>
      </c>
      <c r="V53" s="101" t="s">
        <v>120</v>
      </c>
      <c r="W53" s="18" t="s">
        <v>48</v>
      </c>
      <c r="X53" s="101" t="s">
        <v>126</v>
      </c>
      <c r="Y53" s="101" t="s">
        <v>126</v>
      </c>
      <c r="Z53" s="101" t="s">
        <v>119</v>
      </c>
      <c r="AA53" s="101" t="s">
        <v>118</v>
      </c>
      <c r="AB53" s="101" t="s">
        <v>126</v>
      </c>
      <c r="AC53" s="16" t="s">
        <v>133</v>
      </c>
      <c r="AD53" s="106"/>
      <c r="AE53" s="106"/>
      <c r="AF53" s="106"/>
      <c r="AG53" s="207"/>
      <c r="AH53" s="208"/>
      <c r="AI53" s="209"/>
    </row>
    <row r="54" spans="1:35" ht="99.75">
      <c r="A54" s="202"/>
      <c r="B54" s="202"/>
      <c r="C54" s="202"/>
      <c r="D54" s="203"/>
      <c r="E54" s="16" t="s">
        <v>31</v>
      </c>
      <c r="F54" s="16" t="s">
        <v>487</v>
      </c>
      <c r="G54" s="16" t="s">
        <v>83</v>
      </c>
      <c r="H54" s="17" t="s">
        <v>486</v>
      </c>
      <c r="I54" s="16" t="s">
        <v>127</v>
      </c>
      <c r="J54" s="17" t="s">
        <v>127</v>
      </c>
      <c r="K54" s="16" t="s">
        <v>127</v>
      </c>
      <c r="L54" s="16">
        <v>2</v>
      </c>
      <c r="M54" s="16">
        <v>3</v>
      </c>
      <c r="N54" s="16">
        <f>IF(M54="","",IF(L54="",1*M54,L54*M54))</f>
        <v>6</v>
      </c>
      <c r="O54" s="16" t="str">
        <f>IF(N54="","",IF(N54&gt;=24,"MUY ALTO",IF(N54&gt;=10,"ALTO",IF(N54&gt;=6,"MEDIO","BAJO"))))</f>
        <v>MEDIO</v>
      </c>
      <c r="P54" s="101">
        <v>10</v>
      </c>
      <c r="Q54" s="16">
        <f>IF(P54="","",N54*P54)</f>
        <v>60</v>
      </c>
      <c r="R54" s="16" t="str">
        <f>IF(Q54="","",IF(Q54&gt;=600,"I",IF(Q54&gt;=150,"II",IF(Q54&gt;=40,"III","IV"))))</f>
        <v>III</v>
      </c>
      <c r="S54" s="19" t="str">
        <f>IF(R54="","",IF(R54="I","No Aceptable",IF(R54="II","No Aceptable ó Aceptable con controles específicos",IF(R54="III","Mejorable",IF(R54="IV","Aceptable")))))</f>
        <v>Mejorable</v>
      </c>
      <c r="T54" s="101" t="s">
        <v>225</v>
      </c>
      <c r="U54" s="101" t="s">
        <v>226</v>
      </c>
      <c r="V54" s="101" t="s">
        <v>120</v>
      </c>
      <c r="W54" s="18" t="s">
        <v>48</v>
      </c>
      <c r="X54" s="101" t="s">
        <v>126</v>
      </c>
      <c r="Y54" s="101" t="s">
        <v>126</v>
      </c>
      <c r="Z54" s="101" t="s">
        <v>485</v>
      </c>
      <c r="AA54" s="101" t="s">
        <v>590</v>
      </c>
      <c r="AB54" s="101" t="s">
        <v>126</v>
      </c>
      <c r="AC54" s="16" t="s">
        <v>133</v>
      </c>
      <c r="AD54" s="106"/>
      <c r="AE54" s="106"/>
      <c r="AF54" s="106"/>
      <c r="AG54" s="207"/>
      <c r="AH54" s="208"/>
      <c r="AI54" s="209"/>
    </row>
    <row r="55" spans="1:35" ht="114">
      <c r="A55" s="202"/>
      <c r="B55" s="202"/>
      <c r="C55" s="202"/>
      <c r="D55" s="203"/>
      <c r="E55" s="16" t="s">
        <v>31</v>
      </c>
      <c r="F55" s="16" t="s">
        <v>114</v>
      </c>
      <c r="G55" s="16" t="s">
        <v>84</v>
      </c>
      <c r="H55" s="17" t="s">
        <v>115</v>
      </c>
      <c r="I55" s="16" t="s">
        <v>127</v>
      </c>
      <c r="J55" s="17" t="s">
        <v>127</v>
      </c>
      <c r="K55" s="16" t="s">
        <v>127</v>
      </c>
      <c r="L55" s="16">
        <v>2</v>
      </c>
      <c r="M55" s="16">
        <v>3</v>
      </c>
      <c r="N55" s="16">
        <f>IF(M55="","",IF(L55="",1*M55,L55*M55))</f>
        <v>6</v>
      </c>
      <c r="O55" s="16" t="str">
        <f>IF(N55="","",IF(N55&gt;=24,"MUY ALTO",IF(N55&gt;=10,"ALTO",IF(N55&gt;=6,"MEDIO","BAJO"))))</f>
        <v>MEDIO</v>
      </c>
      <c r="P55" s="16">
        <v>25</v>
      </c>
      <c r="Q55" s="16">
        <f>IF(P55="","",N55*P55)</f>
        <v>150</v>
      </c>
      <c r="R55" s="16" t="str">
        <f>IF(Q55="","",IF(Q55&gt;=600,"I",IF(Q55&gt;=150,"II",IF(Q55&gt;=40,"III","IV"))))</f>
        <v>II</v>
      </c>
      <c r="S55" s="119" t="str">
        <f>IF(R55="","",IF(R55="I","No Aceptable",IF(R55="II","No Aceptable ó Aceptable con controles específicos",IF(R55="III","Mejorable",IF(R55="IV","Aceptable")))))</f>
        <v>No Aceptable ó Aceptable con controles específicos</v>
      </c>
      <c r="T55" s="101" t="s">
        <v>225</v>
      </c>
      <c r="U55" s="101" t="s">
        <v>226</v>
      </c>
      <c r="V55" s="101" t="s">
        <v>34</v>
      </c>
      <c r="W55" s="18" t="s">
        <v>48</v>
      </c>
      <c r="X55" s="101" t="s">
        <v>126</v>
      </c>
      <c r="Y55" s="101" t="s">
        <v>126</v>
      </c>
      <c r="Z55" s="101" t="s">
        <v>116</v>
      </c>
      <c r="AA55" s="101" t="s">
        <v>224</v>
      </c>
      <c r="AB55" s="101"/>
      <c r="AC55" s="16"/>
      <c r="AD55" s="106"/>
      <c r="AE55" s="106"/>
      <c r="AF55" s="106"/>
      <c r="AG55" s="207"/>
      <c r="AH55" s="208"/>
      <c r="AI55" s="209"/>
    </row>
    <row r="56" spans="1:35" ht="142.5">
      <c r="A56" s="202"/>
      <c r="B56" s="202"/>
      <c r="C56" s="202"/>
      <c r="D56" s="203"/>
      <c r="E56" s="20" t="s">
        <v>31</v>
      </c>
      <c r="F56" s="16" t="s">
        <v>591</v>
      </c>
      <c r="G56" s="16" t="s">
        <v>90</v>
      </c>
      <c r="H56" s="17" t="s">
        <v>35</v>
      </c>
      <c r="I56" s="16" t="s">
        <v>36</v>
      </c>
      <c r="J56" s="17" t="s">
        <v>99</v>
      </c>
      <c r="K56" s="16" t="s">
        <v>37</v>
      </c>
      <c r="L56" s="16">
        <v>2</v>
      </c>
      <c r="M56" s="16">
        <v>3</v>
      </c>
      <c r="N56" s="16">
        <f>IF(M56="","",IF(L56="",1*M56,L56*M56))</f>
        <v>6</v>
      </c>
      <c r="O56" s="16" t="str">
        <f>IF(N56="","",IF(N56&gt;=24,"MUY ALTO",IF(N56&gt;=10,"ALTO",IF(N56&gt;=6,"MEDIO","BAJO"))))</f>
        <v>MEDIO</v>
      </c>
      <c r="P56" s="16">
        <v>25</v>
      </c>
      <c r="Q56" s="16">
        <f>IF(P56="","",N56*P56)</f>
        <v>150</v>
      </c>
      <c r="R56" s="16" t="str">
        <f>IF(Q56="","",IF(Q56&gt;=600,"I",IF(Q56&gt;=150,"II",IF(Q56&gt;=40,"III","IV"))))</f>
        <v>II</v>
      </c>
      <c r="S56" s="119" t="str">
        <f>IF(R56="","",IF(R56="I","No Aceptable",IF(R56="II","No Aceptable ó Aceptable con controles específicos",IF(R56="III","Mejorable",IF(R56="IV","Aceptable")))))</f>
        <v>No Aceptable ó Aceptable con controles específicos</v>
      </c>
      <c r="T56" s="101" t="s">
        <v>225</v>
      </c>
      <c r="U56" s="101" t="s">
        <v>226</v>
      </c>
      <c r="V56" s="101" t="s">
        <v>33</v>
      </c>
      <c r="W56" s="18" t="s">
        <v>123</v>
      </c>
      <c r="X56" s="101" t="s">
        <v>126</v>
      </c>
      <c r="Y56" s="101" t="s">
        <v>126</v>
      </c>
      <c r="Z56" s="101" t="s">
        <v>38</v>
      </c>
      <c r="AA56" s="101" t="s">
        <v>224</v>
      </c>
      <c r="AB56" s="101" t="s">
        <v>126</v>
      </c>
      <c r="AC56" s="16"/>
      <c r="AD56" s="106"/>
      <c r="AE56" s="106"/>
      <c r="AF56" s="106"/>
      <c r="AG56" s="207"/>
      <c r="AH56" s="208"/>
      <c r="AI56" s="209"/>
    </row>
    <row r="57" spans="1:35">
      <c r="AD57" s="108"/>
      <c r="AE57" s="108"/>
      <c r="AF57" s="108"/>
      <c r="AG57" s="204"/>
      <c r="AH57" s="204"/>
      <c r="AI57" s="204"/>
    </row>
    <row r="58" spans="1:35">
      <c r="AD58" s="108"/>
      <c r="AE58" s="108"/>
      <c r="AF58" s="108"/>
      <c r="AG58" s="204"/>
      <c r="AH58" s="204"/>
      <c r="AI58" s="204"/>
    </row>
    <row r="59" spans="1:35" ht="18">
      <c r="Z59" s="191" t="s">
        <v>180</v>
      </c>
      <c r="AA59" s="192"/>
      <c r="AB59" s="192"/>
      <c r="AC59" s="192"/>
      <c r="AD59" s="193">
        <f>COUNTIF(AE53:AE56,"SI")/4</f>
        <v>0</v>
      </c>
      <c r="AE59" s="193"/>
      <c r="AF59" s="108"/>
      <c r="AG59" s="204"/>
      <c r="AH59" s="204"/>
      <c r="AI59" s="204"/>
    </row>
    <row r="60" spans="1:35">
      <c r="AC60" s="107"/>
      <c r="AD60" s="108"/>
      <c r="AE60" s="108"/>
      <c r="AF60" s="108"/>
      <c r="AG60" s="204"/>
      <c r="AH60" s="204"/>
      <c r="AI60" s="204"/>
    </row>
    <row r="61" spans="1:35">
      <c r="AC61" s="107"/>
      <c r="AD61" s="108"/>
      <c r="AE61" s="108"/>
      <c r="AF61" s="108"/>
      <c r="AG61" s="204"/>
      <c r="AH61" s="204"/>
      <c r="AI61" s="204"/>
    </row>
    <row r="62" spans="1:35">
      <c r="AC62" s="107"/>
      <c r="AD62" s="108"/>
      <c r="AE62" s="108"/>
      <c r="AF62" s="108"/>
      <c r="AG62" s="204"/>
      <c r="AH62" s="204"/>
      <c r="AI62" s="204"/>
    </row>
    <row r="63" spans="1:35">
      <c r="AC63" s="107"/>
      <c r="AD63" s="108"/>
      <c r="AE63" s="108"/>
      <c r="AF63" s="108"/>
      <c r="AG63" s="204"/>
      <c r="AH63" s="204"/>
      <c r="AI63" s="204"/>
    </row>
    <row r="64" spans="1:35">
      <c r="AC64" s="107"/>
      <c r="AD64" s="108"/>
      <c r="AE64" s="108"/>
      <c r="AF64" s="108"/>
      <c r="AG64" s="204"/>
      <c r="AH64" s="204"/>
      <c r="AI64" s="204"/>
    </row>
    <row r="65" spans="29:35">
      <c r="AC65" s="107"/>
      <c r="AD65" s="108"/>
      <c r="AE65" s="108"/>
      <c r="AF65" s="108"/>
      <c r="AG65" s="204"/>
      <c r="AH65" s="204"/>
      <c r="AI65" s="204"/>
    </row>
    <row r="66" spans="29:35">
      <c r="AC66" s="107"/>
      <c r="AD66" s="108"/>
      <c r="AE66" s="108"/>
      <c r="AF66" s="108"/>
      <c r="AG66" s="204"/>
      <c r="AH66" s="204"/>
      <c r="AI66" s="204"/>
    </row>
    <row r="67" spans="29:35">
      <c r="AC67" s="107"/>
      <c r="AD67" s="108"/>
      <c r="AE67" s="108"/>
      <c r="AF67" s="108"/>
      <c r="AG67" s="204"/>
      <c r="AH67" s="204"/>
      <c r="AI67" s="204"/>
    </row>
    <row r="68" spans="29:35">
      <c r="AC68" s="107"/>
      <c r="AD68" s="108"/>
      <c r="AE68" s="108"/>
      <c r="AF68" s="108"/>
      <c r="AG68" s="204"/>
      <c r="AH68" s="204"/>
      <c r="AI68" s="204"/>
    </row>
    <row r="69" spans="29:35">
      <c r="AC69" s="107"/>
      <c r="AD69" s="108"/>
      <c r="AE69" s="108"/>
      <c r="AF69" s="108"/>
      <c r="AG69" s="108"/>
      <c r="AH69" s="108"/>
      <c r="AI69" s="108"/>
    </row>
    <row r="70" spans="29:35">
      <c r="AD70" s="105"/>
      <c r="AE70" s="105"/>
      <c r="AF70" s="105"/>
      <c r="AG70" s="105"/>
      <c r="AH70" s="105"/>
      <c r="AI70" s="105"/>
    </row>
  </sheetData>
  <mergeCells count="44">
    <mergeCell ref="AG66:AI66"/>
    <mergeCell ref="AG67:AI67"/>
    <mergeCell ref="AG68:AI68"/>
    <mergeCell ref="G1:AG2"/>
    <mergeCell ref="G3:AG3"/>
    <mergeCell ref="Z59:AC59"/>
    <mergeCell ref="AD59:AE59"/>
    <mergeCell ref="AG61:AI61"/>
    <mergeCell ref="AG62:AI62"/>
    <mergeCell ref="AG63:AI63"/>
    <mergeCell ref="AG64:AI64"/>
    <mergeCell ref="AG65:AI65"/>
    <mergeCell ref="AG56:AI56"/>
    <mergeCell ref="AG57:AI57"/>
    <mergeCell ref="AG58:AI58"/>
    <mergeCell ref="AG59:AI59"/>
    <mergeCell ref="AG60:AI60"/>
    <mergeCell ref="AD51:AI51"/>
    <mergeCell ref="AG52:AI52"/>
    <mergeCell ref="AG53:AI53"/>
    <mergeCell ref="AG54:AI54"/>
    <mergeCell ref="AG55:AI55"/>
    <mergeCell ref="X51:AC51"/>
    <mergeCell ref="I51:K51"/>
    <mergeCell ref="L51:R51"/>
    <mergeCell ref="S51:S52"/>
    <mergeCell ref="T51:T52"/>
    <mergeCell ref="U51:W51"/>
    <mergeCell ref="A1:F3"/>
    <mergeCell ref="A49:F49"/>
    <mergeCell ref="G49:H49"/>
    <mergeCell ref="J49:K49"/>
    <mergeCell ref="L49:T49"/>
    <mergeCell ref="A53:A56"/>
    <mergeCell ref="B53:B56"/>
    <mergeCell ref="C53:C56"/>
    <mergeCell ref="D53:D56"/>
    <mergeCell ref="H51:H52"/>
    <mergeCell ref="A51:A52"/>
    <mergeCell ref="B51:B52"/>
    <mergeCell ref="C51:C52"/>
    <mergeCell ref="D51:D52"/>
    <mergeCell ref="E51:E52"/>
    <mergeCell ref="F51:G51"/>
  </mergeCells>
  <dataValidations count="7">
    <dataValidation type="list" allowBlank="1" showInputMessage="1" showErrorMessage="1" sqref="G53:G56">
      <formula1>$F$5:$F$47</formula1>
    </dataValidation>
    <dataValidation type="list" allowBlank="1" showInputMessage="1" showErrorMessage="1" sqref="L53:L56">
      <formula1>$A$5:$A$8</formula1>
    </dataValidation>
    <dataValidation type="list" allowBlank="1" showInputMessage="1" showErrorMessage="1" sqref="M53:M56">
      <formula1>$B$5:$B$9</formula1>
    </dataValidation>
    <dataValidation type="list" allowBlank="1" showInputMessage="1" showErrorMessage="1" sqref="P53:P56">
      <formula1>$C$5:$C$9</formula1>
    </dataValidation>
    <dataValidation type="list" allowBlank="1" showInputMessage="1" showErrorMessage="1" sqref="E53:E56">
      <formula1>$D$5:$D$7</formula1>
    </dataValidation>
    <dataValidation type="list" allowBlank="1" showInputMessage="1" showErrorMessage="1" sqref="AF57:AF68">
      <formula1>$Y$45:$Y$46</formula1>
    </dataValidation>
    <dataValidation type="list" allowBlank="1" showInputMessage="1" showErrorMessage="1" sqref="AF53:AF56">
      <formula1>$A$46:$A$47</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48"/>
  <sheetViews>
    <sheetView showGridLines="0" workbookViewId="0">
      <selection activeCell="B19" sqref="B19"/>
    </sheetView>
  </sheetViews>
  <sheetFormatPr baseColWidth="10" defaultColWidth="11.42578125" defaultRowHeight="14.25"/>
  <cols>
    <col min="1" max="1" width="11.42578125" style="32"/>
    <col min="2" max="2" width="6.42578125" style="32" customWidth="1"/>
    <col min="3" max="3" width="20.28515625" style="32" customWidth="1"/>
    <col min="4" max="4" width="109.42578125" style="32" customWidth="1"/>
    <col min="5" max="16384" width="11.42578125" style="32"/>
  </cols>
  <sheetData>
    <row r="1" spans="1:6" ht="15">
      <c r="B1" s="214" t="s">
        <v>306</v>
      </c>
      <c r="C1" s="214"/>
      <c r="D1" s="214"/>
    </row>
    <row r="2" spans="1:6" ht="18">
      <c r="B2" s="215" t="s">
        <v>305</v>
      </c>
      <c r="C2" s="215"/>
      <c r="D2" s="215"/>
    </row>
    <row r="3" spans="1:6" ht="15">
      <c r="B3" s="35">
        <v>1</v>
      </c>
      <c r="C3" s="216" t="s">
        <v>304</v>
      </c>
      <c r="D3" s="216"/>
    </row>
    <row r="4" spans="1:6" ht="15">
      <c r="B4" s="35">
        <v>2</v>
      </c>
      <c r="C4" s="210" t="s">
        <v>303</v>
      </c>
      <c r="D4" s="211"/>
    </row>
    <row r="5" spans="1:6" ht="15">
      <c r="B5" s="35">
        <v>3</v>
      </c>
      <c r="C5" s="210" t="s">
        <v>302</v>
      </c>
      <c r="D5" s="211"/>
    </row>
    <row r="6" spans="1:6" ht="15">
      <c r="B6" s="35">
        <v>4</v>
      </c>
      <c r="C6" s="210" t="s">
        <v>301</v>
      </c>
      <c r="D6" s="211"/>
    </row>
    <row r="7" spans="1:6" ht="15">
      <c r="B7" s="35">
        <v>5</v>
      </c>
      <c r="C7" s="210" t="s">
        <v>300</v>
      </c>
      <c r="D7" s="211"/>
    </row>
    <row r="8" spans="1:6" ht="15">
      <c r="B8" s="35">
        <v>6</v>
      </c>
      <c r="C8" s="210" t="s">
        <v>299</v>
      </c>
      <c r="D8" s="211"/>
    </row>
    <row r="9" spans="1:6" ht="18">
      <c r="A9" s="53"/>
      <c r="B9" s="212" t="s">
        <v>298</v>
      </c>
      <c r="C9" s="212"/>
      <c r="D9" s="212"/>
      <c r="E9" s="53"/>
      <c r="F9" s="53"/>
    </row>
    <row r="10" spans="1:6" ht="15">
      <c r="B10" s="213" t="s">
        <v>297</v>
      </c>
      <c r="C10" s="213"/>
      <c r="D10" s="213"/>
    </row>
    <row r="11" spans="1:6" ht="15">
      <c r="B11" s="35" t="s">
        <v>296</v>
      </c>
      <c r="C11" s="35" t="s">
        <v>295</v>
      </c>
      <c r="D11" s="35" t="s">
        <v>294</v>
      </c>
    </row>
    <row r="12" spans="1:6" ht="15">
      <c r="B12" s="35">
        <v>1.1000000000000001</v>
      </c>
      <c r="C12" s="34" t="s">
        <v>293</v>
      </c>
      <c r="D12" s="51" t="s">
        <v>292</v>
      </c>
    </row>
    <row r="13" spans="1:6" ht="15">
      <c r="B13" s="35">
        <v>1.2</v>
      </c>
      <c r="C13" s="34" t="s">
        <v>291</v>
      </c>
      <c r="D13" s="51" t="s">
        <v>290</v>
      </c>
    </row>
    <row r="14" spans="1:6" ht="28.5">
      <c r="B14" s="44">
        <v>1.3</v>
      </c>
      <c r="C14" s="34" t="s">
        <v>289</v>
      </c>
      <c r="D14" s="52" t="s">
        <v>288</v>
      </c>
    </row>
    <row r="15" spans="1:6" ht="15">
      <c r="B15" s="44">
        <v>1.4</v>
      </c>
      <c r="C15" s="34" t="s">
        <v>287</v>
      </c>
      <c r="D15" s="52" t="s">
        <v>286</v>
      </c>
    </row>
    <row r="16" spans="1:6" ht="15">
      <c r="B16" s="44">
        <v>1.5</v>
      </c>
      <c r="C16" s="47" t="s">
        <v>285</v>
      </c>
      <c r="D16" s="51" t="s">
        <v>284</v>
      </c>
    </row>
    <row r="17" spans="2:6" ht="15">
      <c r="B17" s="217" t="s">
        <v>283</v>
      </c>
      <c r="C17" s="217"/>
      <c r="D17" s="217"/>
    </row>
    <row r="18" spans="2:6">
      <c r="B18" s="211" t="s">
        <v>282</v>
      </c>
      <c r="C18" s="211"/>
      <c r="D18" s="211"/>
    </row>
    <row r="19" spans="2:6" ht="28.5">
      <c r="B19" s="35">
        <v>2.1</v>
      </c>
      <c r="C19" s="50" t="s">
        <v>281</v>
      </c>
      <c r="D19" s="49" t="s">
        <v>280</v>
      </c>
    </row>
    <row r="20" spans="2:6" ht="42.75">
      <c r="B20" s="44">
        <v>2.2000000000000002</v>
      </c>
      <c r="C20" s="47" t="s">
        <v>279</v>
      </c>
      <c r="D20" s="49" t="s">
        <v>278</v>
      </c>
    </row>
    <row r="21" spans="2:6" ht="28.5">
      <c r="B21" s="44">
        <v>2.2999999999999998</v>
      </c>
      <c r="C21" s="47" t="s">
        <v>277</v>
      </c>
      <c r="D21" s="36" t="s">
        <v>276</v>
      </c>
    </row>
    <row r="22" spans="2:6" ht="15">
      <c r="B22" s="221" t="s">
        <v>275</v>
      </c>
      <c r="C22" s="221"/>
      <c r="D22" s="221"/>
    </row>
    <row r="23" spans="2:6" ht="15">
      <c r="B23" s="219" t="s">
        <v>274</v>
      </c>
      <c r="C23" s="220"/>
      <c r="D23" s="220"/>
    </row>
    <row r="24" spans="2:6" ht="15">
      <c r="B24" s="35">
        <v>3.1</v>
      </c>
      <c r="C24" s="48" t="s">
        <v>273</v>
      </c>
      <c r="D24" s="46" t="s">
        <v>272</v>
      </c>
    </row>
    <row r="25" spans="2:6" ht="15">
      <c r="B25" s="35">
        <v>3.2</v>
      </c>
      <c r="C25" s="48" t="s">
        <v>271</v>
      </c>
      <c r="D25" s="46" t="s">
        <v>270</v>
      </c>
    </row>
    <row r="26" spans="2:6" ht="42.75">
      <c r="B26" s="44">
        <v>3.3</v>
      </c>
      <c r="C26" s="47" t="s">
        <v>269</v>
      </c>
      <c r="D26" s="46" t="s">
        <v>268</v>
      </c>
      <c r="F26" s="45"/>
    </row>
    <row r="27" spans="2:6" ht="15">
      <c r="B27" s="222" t="s">
        <v>267</v>
      </c>
      <c r="C27" s="222"/>
      <c r="D27" s="222"/>
    </row>
    <row r="28" spans="2:6" ht="15">
      <c r="B28" s="219" t="s">
        <v>266</v>
      </c>
      <c r="C28" s="220"/>
      <c r="D28" s="220"/>
    </row>
    <row r="29" spans="2:6" ht="28.5">
      <c r="B29" s="44" t="s">
        <v>265</v>
      </c>
      <c r="C29" s="33" t="s">
        <v>264</v>
      </c>
      <c r="D29" s="36" t="s">
        <v>263</v>
      </c>
    </row>
    <row r="30" spans="2:6" ht="28.5">
      <c r="B30" s="44" t="s">
        <v>262</v>
      </c>
      <c r="C30" s="33" t="s">
        <v>261</v>
      </c>
      <c r="D30" s="36" t="s">
        <v>260</v>
      </c>
    </row>
    <row r="31" spans="2:6" ht="42.75">
      <c r="B31" s="44" t="s">
        <v>259</v>
      </c>
      <c r="C31" s="43" t="s">
        <v>258</v>
      </c>
      <c r="D31" s="42" t="s">
        <v>257</v>
      </c>
    </row>
    <row r="32" spans="2:6" ht="42.75">
      <c r="B32" s="35">
        <v>4.4000000000000004</v>
      </c>
      <c r="C32" s="41" t="s">
        <v>256</v>
      </c>
      <c r="D32" s="40" t="s">
        <v>255</v>
      </c>
    </row>
    <row r="33" spans="2:4" ht="42.75">
      <c r="B33" s="35">
        <v>4.5</v>
      </c>
      <c r="C33" s="39" t="s">
        <v>254</v>
      </c>
      <c r="D33" s="36" t="s">
        <v>253</v>
      </c>
    </row>
    <row r="34" spans="2:4" ht="28.5">
      <c r="B34" s="35">
        <v>4.5999999999999996</v>
      </c>
      <c r="C34" s="33" t="s">
        <v>252</v>
      </c>
      <c r="D34" s="36" t="s">
        <v>251</v>
      </c>
    </row>
    <row r="35" spans="2:4" ht="28.5">
      <c r="B35" s="35">
        <v>4.7</v>
      </c>
      <c r="C35" s="33" t="s">
        <v>250</v>
      </c>
      <c r="D35" s="36" t="s">
        <v>249</v>
      </c>
    </row>
    <row r="36" spans="2:4" ht="28.5">
      <c r="B36" s="35">
        <v>4.8</v>
      </c>
      <c r="C36" s="33" t="s">
        <v>248</v>
      </c>
      <c r="D36" s="36" t="s">
        <v>247</v>
      </c>
    </row>
    <row r="37" spans="2:4">
      <c r="B37" s="223" t="s">
        <v>246</v>
      </c>
      <c r="C37" s="223"/>
      <c r="D37" s="223"/>
    </row>
    <row r="38" spans="2:4" ht="15">
      <c r="B38" s="224" t="s">
        <v>245</v>
      </c>
      <c r="C38" s="225"/>
      <c r="D38" s="225"/>
    </row>
    <row r="39" spans="2:4" ht="28.5">
      <c r="B39" s="35">
        <v>5.0999999999999996</v>
      </c>
      <c r="C39" s="33" t="s">
        <v>244</v>
      </c>
      <c r="D39" s="33" t="s">
        <v>243</v>
      </c>
    </row>
    <row r="40" spans="2:4" ht="28.5">
      <c r="B40" s="35">
        <v>5.2</v>
      </c>
      <c r="C40" s="33" t="s">
        <v>242</v>
      </c>
      <c r="D40" s="36" t="s">
        <v>241</v>
      </c>
    </row>
    <row r="41" spans="2:4" ht="28.5">
      <c r="B41" s="35">
        <v>5.3</v>
      </c>
      <c r="C41" s="38" t="s">
        <v>240</v>
      </c>
      <c r="D41" s="36" t="s">
        <v>239</v>
      </c>
    </row>
    <row r="42" spans="2:4" ht="15">
      <c r="B42" s="218" t="s">
        <v>238</v>
      </c>
      <c r="C42" s="218"/>
      <c r="D42" s="218"/>
    </row>
    <row r="43" spans="2:4" ht="15">
      <c r="B43" s="219" t="s">
        <v>237</v>
      </c>
      <c r="C43" s="220"/>
      <c r="D43" s="220"/>
    </row>
    <row r="44" spans="2:4" ht="28.5">
      <c r="B44" s="35">
        <v>6.1</v>
      </c>
      <c r="C44" s="37" t="s">
        <v>236</v>
      </c>
      <c r="D44" s="36" t="s">
        <v>235</v>
      </c>
    </row>
    <row r="45" spans="2:4" ht="28.5">
      <c r="B45" s="35">
        <v>6.2</v>
      </c>
      <c r="C45" s="37" t="s">
        <v>234</v>
      </c>
      <c r="D45" s="33" t="s">
        <v>233</v>
      </c>
    </row>
    <row r="46" spans="2:4" ht="15">
      <c r="B46" s="35">
        <v>6.3</v>
      </c>
      <c r="C46" s="37" t="s">
        <v>232</v>
      </c>
      <c r="D46" s="36" t="s">
        <v>231</v>
      </c>
    </row>
    <row r="47" spans="2:4" ht="28.5">
      <c r="B47" s="35">
        <v>6.4</v>
      </c>
      <c r="C47" s="37" t="s">
        <v>230</v>
      </c>
      <c r="D47" s="36" t="s">
        <v>229</v>
      </c>
    </row>
    <row r="48" spans="2:4" ht="42.75">
      <c r="B48" s="35">
        <v>6.5</v>
      </c>
      <c r="C48" s="34" t="s">
        <v>228</v>
      </c>
      <c r="D48" s="33" t="s">
        <v>227</v>
      </c>
    </row>
  </sheetData>
  <mergeCells count="20">
    <mergeCell ref="B17:D17"/>
    <mergeCell ref="B18:D18"/>
    <mergeCell ref="B42:D42"/>
    <mergeCell ref="B43:D43"/>
    <mergeCell ref="B22:D22"/>
    <mergeCell ref="B23:D23"/>
    <mergeCell ref="B27:D27"/>
    <mergeCell ref="B28:D28"/>
    <mergeCell ref="B37:D37"/>
    <mergeCell ref="B38:D38"/>
    <mergeCell ref="B1:D1"/>
    <mergeCell ref="B2:D2"/>
    <mergeCell ref="C3:D3"/>
    <mergeCell ref="C4:D4"/>
    <mergeCell ref="C5:D5"/>
    <mergeCell ref="C6:D6"/>
    <mergeCell ref="C7:D7"/>
    <mergeCell ref="C8:D8"/>
    <mergeCell ref="B9:D9"/>
    <mergeCell ref="B10:D10"/>
  </mergeCells>
  <pageMargins left="0.7" right="0.7" top="0.75" bottom="0.75" header="0.3" footer="0.3"/>
  <pageSetup scale="58" fitToHeight="0" orientation="portrait" horizontalDpi="0" verticalDpi="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G12"/>
  <sheetViews>
    <sheetView showGridLines="0" zoomScale="62" zoomScaleNormal="62" workbookViewId="0">
      <selection activeCell="F34" sqref="F34"/>
    </sheetView>
  </sheetViews>
  <sheetFormatPr baseColWidth="10" defaultColWidth="11.42578125" defaultRowHeight="14.25"/>
  <cols>
    <col min="1" max="7" width="33.28515625" style="32" customWidth="1"/>
    <col min="8" max="16384" width="11.42578125" style="32"/>
  </cols>
  <sheetData>
    <row r="2" spans="1:7" ht="15" thickBot="1"/>
    <row r="3" spans="1:7" ht="27" thickBot="1">
      <c r="A3" s="226" t="s">
        <v>359</v>
      </c>
      <c r="B3" s="227"/>
      <c r="C3" s="227"/>
      <c r="D3" s="227"/>
      <c r="E3" s="227"/>
      <c r="F3" s="227"/>
      <c r="G3" s="228"/>
    </row>
    <row r="4" spans="1:7" ht="56.25" customHeight="1" thickBot="1">
      <c r="A4" s="56" t="s">
        <v>358</v>
      </c>
      <c r="B4" s="56" t="s">
        <v>357</v>
      </c>
      <c r="C4" s="57" t="s">
        <v>356</v>
      </c>
      <c r="D4" s="57" t="s">
        <v>355</v>
      </c>
      <c r="E4" s="57" t="s">
        <v>354</v>
      </c>
      <c r="F4" s="57" t="s">
        <v>353</v>
      </c>
      <c r="G4" s="56" t="s">
        <v>352</v>
      </c>
    </row>
    <row r="5" spans="1:7" s="54" customFormat="1" ht="45" customHeight="1" thickBot="1">
      <c r="A5" s="55" t="s">
        <v>351</v>
      </c>
      <c r="B5" s="55" t="s">
        <v>350</v>
      </c>
      <c r="C5" s="55" t="s">
        <v>349</v>
      </c>
      <c r="D5" s="55" t="s">
        <v>348</v>
      </c>
      <c r="E5" s="55" t="s">
        <v>347</v>
      </c>
      <c r="F5" s="55" t="s">
        <v>346</v>
      </c>
      <c r="G5" s="55" t="s">
        <v>345</v>
      </c>
    </row>
    <row r="6" spans="1:7" s="54" customFormat="1" ht="45" customHeight="1" thickBot="1">
      <c r="A6" s="55" t="s">
        <v>344</v>
      </c>
      <c r="B6" s="55" t="s">
        <v>343</v>
      </c>
      <c r="C6" s="55" t="s">
        <v>342</v>
      </c>
      <c r="D6" s="55" t="s">
        <v>341</v>
      </c>
      <c r="E6" s="55" t="s">
        <v>340</v>
      </c>
      <c r="F6" s="55" t="s">
        <v>339</v>
      </c>
      <c r="G6" s="55" t="s">
        <v>338</v>
      </c>
    </row>
    <row r="7" spans="1:7" s="54" customFormat="1" ht="45" customHeight="1" thickBot="1">
      <c r="A7" s="55" t="s">
        <v>337</v>
      </c>
      <c r="B7" s="55" t="s">
        <v>336</v>
      </c>
      <c r="C7" s="55" t="s">
        <v>335</v>
      </c>
      <c r="D7" s="55" t="s">
        <v>334</v>
      </c>
      <c r="E7" s="55" t="s">
        <v>333</v>
      </c>
      <c r="F7" s="55" t="s">
        <v>332</v>
      </c>
      <c r="G7" s="55" t="s">
        <v>331</v>
      </c>
    </row>
    <row r="8" spans="1:7" s="54" customFormat="1" ht="45" customHeight="1" thickBot="1">
      <c r="A8" s="55" t="s">
        <v>330</v>
      </c>
      <c r="B8" s="55" t="s">
        <v>329</v>
      </c>
      <c r="C8" s="55" t="s">
        <v>328</v>
      </c>
      <c r="D8" s="55" t="s">
        <v>327</v>
      </c>
      <c r="E8" s="55" t="s">
        <v>326</v>
      </c>
      <c r="F8" s="55" t="s">
        <v>325</v>
      </c>
      <c r="G8" s="55" t="s">
        <v>324</v>
      </c>
    </row>
    <row r="9" spans="1:7" s="54" customFormat="1" ht="45" customHeight="1" thickBot="1">
      <c r="A9" s="55" t="s">
        <v>323</v>
      </c>
      <c r="B9" s="55" t="s">
        <v>322</v>
      </c>
      <c r="C9" s="55" t="s">
        <v>321</v>
      </c>
      <c r="D9" s="55" t="s">
        <v>320</v>
      </c>
      <c r="E9" s="55" t="s">
        <v>319</v>
      </c>
      <c r="F9" s="229" t="s">
        <v>308</v>
      </c>
      <c r="G9" s="55" t="s">
        <v>318</v>
      </c>
    </row>
    <row r="10" spans="1:7" s="54" customFormat="1" ht="45" customHeight="1" thickBot="1">
      <c r="A10" s="55" t="s">
        <v>317</v>
      </c>
      <c r="B10" s="55" t="s">
        <v>316</v>
      </c>
      <c r="C10" s="55" t="s">
        <v>315</v>
      </c>
      <c r="D10" s="55" t="s">
        <v>314</v>
      </c>
      <c r="E10" s="55" t="s">
        <v>313</v>
      </c>
      <c r="F10" s="230"/>
      <c r="G10" s="55" t="s">
        <v>312</v>
      </c>
    </row>
    <row r="11" spans="1:7" s="54" customFormat="1" ht="45" customHeight="1" thickBot="1">
      <c r="A11" s="55" t="s">
        <v>311</v>
      </c>
      <c r="B11" s="55" t="s">
        <v>308</v>
      </c>
      <c r="C11" s="55" t="s">
        <v>310</v>
      </c>
      <c r="D11" s="55" t="s">
        <v>309</v>
      </c>
      <c r="E11" s="229" t="s">
        <v>308</v>
      </c>
      <c r="F11" s="230"/>
      <c r="G11" s="229" t="s">
        <v>308</v>
      </c>
    </row>
    <row r="12" spans="1:7" s="54" customFormat="1" ht="45" customHeight="1" thickBot="1">
      <c r="A12" s="55" t="s">
        <v>307</v>
      </c>
      <c r="B12" s="55"/>
      <c r="C12" s="55"/>
      <c r="D12" s="55"/>
      <c r="E12" s="231"/>
      <c r="F12" s="231"/>
      <c r="G12" s="231"/>
    </row>
  </sheetData>
  <mergeCells count="4">
    <mergeCell ref="A3:G3"/>
    <mergeCell ref="F9:F12"/>
    <mergeCell ref="E11:E12"/>
    <mergeCell ref="G11:G12"/>
  </mergeCells>
  <pageMargins left="0.7" right="0.7" top="0.75" bottom="0.75" header="0.3" footer="0.3"/>
  <pageSetup scale="40" fitToHeight="0" orientation="portrait" horizontalDpi="360" verticalDpi="36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P140"/>
  <sheetViews>
    <sheetView workbookViewId="0">
      <selection activeCell="N16" sqref="N16"/>
    </sheetView>
  </sheetViews>
  <sheetFormatPr baseColWidth="10" defaultColWidth="11.42578125" defaultRowHeight="14.25"/>
  <cols>
    <col min="1" max="1" width="8.7109375" style="32" customWidth="1"/>
    <col min="2" max="2" width="15.42578125" style="32" customWidth="1"/>
    <col min="3" max="3" width="14" style="32" customWidth="1"/>
    <col min="4" max="4" width="33.42578125" style="32" customWidth="1"/>
    <col min="5" max="6" width="11.42578125" style="32"/>
    <col min="7" max="9" width="0" style="32" hidden="1" customWidth="1"/>
    <col min="10" max="16384" width="11.42578125" style="32"/>
  </cols>
  <sheetData>
    <row r="1" spans="1:16">
      <c r="A1" s="58"/>
      <c r="B1" s="59"/>
      <c r="C1" s="59"/>
      <c r="D1" s="59"/>
      <c r="E1" s="59"/>
      <c r="F1" s="59"/>
      <c r="G1" s="59"/>
      <c r="H1" s="59"/>
      <c r="I1" s="59"/>
      <c r="J1" s="59"/>
      <c r="K1" s="59"/>
      <c r="L1" s="59"/>
      <c r="M1" s="59"/>
      <c r="N1" s="59"/>
      <c r="O1" s="58"/>
      <c r="P1" s="58"/>
    </row>
    <row r="2" spans="1:16">
      <c r="A2" s="58"/>
      <c r="B2" s="58"/>
      <c r="C2" s="58"/>
      <c r="D2" s="58"/>
      <c r="E2" s="59"/>
      <c r="F2" s="58"/>
      <c r="G2" s="58"/>
      <c r="H2" s="58"/>
      <c r="I2" s="58"/>
      <c r="J2" s="59"/>
      <c r="K2" s="58"/>
      <c r="L2" s="58"/>
      <c r="M2" s="58"/>
      <c r="N2" s="58"/>
      <c r="O2" s="58"/>
      <c r="P2" s="58"/>
    </row>
    <row r="3" spans="1:16" ht="15.75" thickBot="1">
      <c r="A3" s="58"/>
      <c r="B3" s="244" t="s">
        <v>467</v>
      </c>
      <c r="C3" s="244"/>
      <c r="D3" s="244"/>
      <c r="E3" s="59"/>
      <c r="F3" s="58"/>
      <c r="G3" s="58"/>
      <c r="H3" s="58"/>
      <c r="I3" s="58"/>
      <c r="J3" s="59"/>
      <c r="K3" s="58"/>
      <c r="L3" s="58"/>
      <c r="M3" s="58"/>
      <c r="N3" s="58"/>
      <c r="O3" s="58"/>
      <c r="P3" s="58"/>
    </row>
    <row r="4" spans="1:16" ht="23.25" thickTop="1">
      <c r="A4" s="58"/>
      <c r="B4" s="93" t="s">
        <v>466</v>
      </c>
      <c r="C4" s="92" t="s">
        <v>465</v>
      </c>
      <c r="D4" s="91" t="s">
        <v>366</v>
      </c>
      <c r="E4" s="59"/>
      <c r="F4" s="58"/>
      <c r="G4" s="58"/>
      <c r="H4" s="58"/>
      <c r="I4" s="58"/>
      <c r="J4" s="59"/>
      <c r="K4" s="58"/>
      <c r="L4" s="58"/>
      <c r="M4" s="58"/>
      <c r="N4" s="58"/>
      <c r="O4" s="58"/>
      <c r="P4" s="58"/>
    </row>
    <row r="5" spans="1:16" ht="71.25" customHeight="1">
      <c r="A5" s="58"/>
      <c r="B5" s="100" t="s">
        <v>427</v>
      </c>
      <c r="C5" s="61">
        <v>10</v>
      </c>
      <c r="D5" s="88" t="s">
        <v>464</v>
      </c>
      <c r="E5" s="59"/>
      <c r="F5" s="58"/>
      <c r="G5" s="58"/>
      <c r="H5" s="58"/>
      <c r="I5" s="58"/>
      <c r="J5" s="59"/>
      <c r="K5" s="58"/>
      <c r="L5" s="58"/>
      <c r="M5" s="58"/>
      <c r="N5" s="58"/>
      <c r="O5" s="58"/>
      <c r="P5" s="58"/>
    </row>
    <row r="6" spans="1:16" ht="59.25" customHeight="1">
      <c r="A6" s="58"/>
      <c r="B6" s="100" t="s">
        <v>424</v>
      </c>
      <c r="C6" s="61">
        <v>6</v>
      </c>
      <c r="D6" s="88" t="s">
        <v>463</v>
      </c>
      <c r="E6" s="59"/>
      <c r="F6" s="58"/>
      <c r="G6" s="58"/>
      <c r="H6" s="58"/>
      <c r="I6" s="58"/>
      <c r="J6" s="59"/>
      <c r="K6" s="58"/>
      <c r="L6" s="58"/>
      <c r="M6" s="58"/>
      <c r="N6" s="58"/>
      <c r="O6" s="58"/>
      <c r="P6" s="58"/>
    </row>
    <row r="7" spans="1:16" ht="49.5" customHeight="1">
      <c r="A7" s="58"/>
      <c r="B7" s="100" t="s">
        <v>421</v>
      </c>
      <c r="C7" s="61">
        <v>2</v>
      </c>
      <c r="D7" s="88" t="s">
        <v>462</v>
      </c>
      <c r="E7" s="59"/>
      <c r="F7" s="58"/>
      <c r="G7" s="58"/>
      <c r="H7" s="58"/>
      <c r="I7" s="58"/>
      <c r="J7" s="59"/>
      <c r="K7" s="58"/>
      <c r="L7" s="58"/>
      <c r="M7" s="58"/>
      <c r="N7" s="58"/>
      <c r="O7" s="58"/>
      <c r="P7" s="58"/>
    </row>
    <row r="8" spans="1:16" ht="55.5" customHeight="1" thickBot="1">
      <c r="A8" s="58"/>
      <c r="B8" s="99" t="s">
        <v>418</v>
      </c>
      <c r="C8" s="86" t="s">
        <v>461</v>
      </c>
      <c r="D8" s="85" t="s">
        <v>460</v>
      </c>
      <c r="E8" s="59"/>
      <c r="F8" s="83"/>
      <c r="G8" s="67"/>
      <c r="H8" s="66"/>
      <c r="I8" s="64"/>
      <c r="J8" s="59"/>
      <c r="K8" s="58"/>
      <c r="L8" s="58"/>
      <c r="M8" s="58"/>
      <c r="N8" s="58"/>
      <c r="O8" s="58"/>
      <c r="P8" s="58"/>
    </row>
    <row r="9" spans="1:16" ht="15" thickTop="1">
      <c r="A9" s="58"/>
      <c r="B9" s="59"/>
      <c r="C9" s="59"/>
      <c r="D9" s="59"/>
      <c r="E9" s="59"/>
      <c r="F9" s="59"/>
      <c r="G9" s="59"/>
      <c r="H9" s="59"/>
      <c r="I9" s="59"/>
      <c r="J9" s="59"/>
      <c r="K9" s="59"/>
      <c r="L9" s="59"/>
      <c r="M9" s="59"/>
      <c r="N9" s="59"/>
      <c r="O9" s="58"/>
      <c r="P9" s="58"/>
    </row>
    <row r="10" spans="1:16">
      <c r="A10" s="58"/>
      <c r="B10" s="58"/>
      <c r="C10" s="58"/>
      <c r="D10" s="58"/>
      <c r="E10" s="59"/>
      <c r="F10" s="58"/>
      <c r="G10" s="58"/>
      <c r="H10" s="58"/>
      <c r="I10" s="58"/>
      <c r="J10" s="59"/>
      <c r="K10" s="58"/>
      <c r="L10" s="58"/>
      <c r="M10" s="58"/>
      <c r="N10" s="58"/>
      <c r="O10" s="58"/>
      <c r="P10" s="58"/>
    </row>
    <row r="11" spans="1:16" ht="15.75" thickBot="1">
      <c r="A11" s="58"/>
      <c r="B11" s="245" t="s">
        <v>459</v>
      </c>
      <c r="C11" s="245"/>
      <c r="D11" s="245"/>
      <c r="E11" s="59"/>
      <c r="F11" s="58"/>
      <c r="G11" s="58"/>
      <c r="H11" s="58"/>
      <c r="I11" s="58"/>
      <c r="J11" s="59"/>
      <c r="K11" s="58"/>
      <c r="L11" s="58"/>
      <c r="M11" s="58"/>
      <c r="N11" s="58"/>
      <c r="O11" s="58"/>
      <c r="P11" s="58"/>
    </row>
    <row r="12" spans="1:16" ht="23.25" thickTop="1">
      <c r="A12" s="58"/>
      <c r="B12" s="93" t="s">
        <v>458</v>
      </c>
      <c r="C12" s="92" t="s">
        <v>457</v>
      </c>
      <c r="D12" s="91" t="s">
        <v>366</v>
      </c>
      <c r="E12" s="59"/>
      <c r="F12" s="58"/>
      <c r="G12" s="58"/>
      <c r="H12" s="58"/>
      <c r="I12" s="58"/>
      <c r="J12" s="59"/>
      <c r="K12" s="58"/>
      <c r="L12" s="58"/>
      <c r="M12" s="58"/>
      <c r="N12" s="58"/>
      <c r="O12" s="58"/>
      <c r="P12" s="58"/>
    </row>
    <row r="13" spans="1:16" ht="39" customHeight="1">
      <c r="A13" s="58"/>
      <c r="B13" s="90" t="s">
        <v>456</v>
      </c>
      <c r="C13" s="89">
        <v>4</v>
      </c>
      <c r="D13" s="88" t="s">
        <v>455</v>
      </c>
      <c r="E13" s="59"/>
      <c r="F13" s="58"/>
      <c r="G13" s="58">
        <v>40</v>
      </c>
      <c r="H13" s="58" t="s">
        <v>450</v>
      </c>
      <c r="I13" s="58">
        <v>40</v>
      </c>
      <c r="J13" s="59"/>
      <c r="K13" s="58"/>
      <c r="L13" s="58"/>
      <c r="M13" s="58"/>
      <c r="N13" s="58"/>
      <c r="O13" s="58"/>
      <c r="P13" s="58"/>
    </row>
    <row r="14" spans="1:16" ht="37.5" customHeight="1">
      <c r="A14" s="58"/>
      <c r="B14" s="90" t="s">
        <v>454</v>
      </c>
      <c r="C14" s="89">
        <v>3</v>
      </c>
      <c r="D14" s="88" t="s">
        <v>453</v>
      </c>
      <c r="E14" s="59"/>
      <c r="F14" s="58"/>
      <c r="G14" s="58">
        <v>30</v>
      </c>
      <c r="H14" s="58" t="s">
        <v>450</v>
      </c>
      <c r="I14" s="58">
        <v>30</v>
      </c>
      <c r="J14" s="59"/>
      <c r="K14" s="58"/>
      <c r="L14" s="58"/>
      <c r="M14" s="58"/>
      <c r="N14" s="58"/>
      <c r="O14" s="58"/>
      <c r="P14" s="58"/>
    </row>
    <row r="15" spans="1:16" ht="35.25" customHeight="1">
      <c r="A15" s="58"/>
      <c r="B15" s="90" t="s">
        <v>452</v>
      </c>
      <c r="C15" s="89">
        <v>2</v>
      </c>
      <c r="D15" s="88" t="s">
        <v>451</v>
      </c>
      <c r="E15" s="59"/>
      <c r="F15" s="58"/>
      <c r="G15" s="58">
        <v>24</v>
      </c>
      <c r="H15" s="58" t="s">
        <v>450</v>
      </c>
      <c r="I15" s="58">
        <v>24</v>
      </c>
      <c r="J15" s="59"/>
      <c r="K15" s="58"/>
      <c r="L15" s="58"/>
      <c r="M15" s="58"/>
      <c r="N15" s="58"/>
      <c r="O15" s="58"/>
      <c r="P15" s="58"/>
    </row>
    <row r="16" spans="1:16" ht="47.25" customHeight="1" thickBot="1">
      <c r="A16" s="58"/>
      <c r="B16" s="87" t="s">
        <v>449</v>
      </c>
      <c r="C16" s="86">
        <v>1</v>
      </c>
      <c r="D16" s="85" t="s">
        <v>448</v>
      </c>
      <c r="E16" s="59"/>
      <c r="F16" s="58"/>
      <c r="G16" s="58">
        <v>20</v>
      </c>
      <c r="H16" s="58" t="s">
        <v>445</v>
      </c>
      <c r="I16" s="58">
        <v>20</v>
      </c>
      <c r="J16" s="59"/>
      <c r="K16" s="58"/>
      <c r="L16" s="58"/>
      <c r="M16" s="58"/>
      <c r="N16" s="58"/>
      <c r="O16" s="58"/>
      <c r="P16" s="58"/>
    </row>
    <row r="17" spans="1:16" ht="47.25" customHeight="1" thickTop="1">
      <c r="A17" s="58"/>
      <c r="B17" s="73"/>
      <c r="C17" s="73"/>
      <c r="D17" s="73"/>
      <c r="E17" s="59"/>
      <c r="F17" s="67"/>
      <c r="G17" s="66">
        <v>18</v>
      </c>
      <c r="H17" s="66" t="s">
        <v>445</v>
      </c>
      <c r="I17" s="66">
        <v>18</v>
      </c>
      <c r="J17" s="59"/>
      <c r="K17" s="58"/>
      <c r="L17" s="58"/>
      <c r="M17" s="58"/>
      <c r="N17" s="58"/>
      <c r="O17" s="58"/>
      <c r="P17" s="58"/>
    </row>
    <row r="18" spans="1:16" ht="32.25" customHeight="1">
      <c r="A18" s="245" t="s">
        <v>447</v>
      </c>
      <c r="B18" s="245"/>
      <c r="C18" s="245"/>
      <c r="D18" s="245"/>
      <c r="E18" s="245"/>
      <c r="F18" s="245"/>
      <c r="G18" s="66">
        <v>12</v>
      </c>
      <c r="H18" s="66" t="s">
        <v>445</v>
      </c>
      <c r="I18" s="66">
        <v>12</v>
      </c>
      <c r="J18" s="59"/>
      <c r="K18" s="67"/>
      <c r="L18" s="67"/>
      <c r="M18" s="66"/>
      <c r="N18" s="59"/>
      <c r="O18" s="58"/>
      <c r="P18" s="58"/>
    </row>
    <row r="19" spans="1:16" ht="25.5" customHeight="1">
      <c r="A19" s="252" t="s">
        <v>429</v>
      </c>
      <c r="B19" s="253"/>
      <c r="C19" s="246" t="s">
        <v>446</v>
      </c>
      <c r="D19" s="247"/>
      <c r="E19" s="247"/>
      <c r="F19" s="248"/>
      <c r="G19" s="66">
        <v>10</v>
      </c>
      <c r="H19" s="66" t="s">
        <v>445</v>
      </c>
      <c r="I19" s="66">
        <v>10</v>
      </c>
      <c r="J19" s="59"/>
      <c r="K19" s="67"/>
      <c r="L19" s="67"/>
      <c r="M19" s="66"/>
      <c r="N19" s="59"/>
      <c r="O19" s="58"/>
      <c r="P19" s="58"/>
    </row>
    <row r="20" spans="1:16" ht="47.25" customHeight="1">
      <c r="A20" s="254"/>
      <c r="B20" s="255"/>
      <c r="C20" s="89">
        <v>4</v>
      </c>
      <c r="D20" s="61">
        <v>3</v>
      </c>
      <c r="E20" s="61">
        <v>2</v>
      </c>
      <c r="F20" s="61">
        <v>1</v>
      </c>
      <c r="G20" s="66">
        <v>8</v>
      </c>
      <c r="H20" s="66" t="s">
        <v>439</v>
      </c>
      <c r="I20" s="66">
        <v>8</v>
      </c>
      <c r="J20" s="59"/>
      <c r="K20" s="67"/>
      <c r="L20" s="67"/>
      <c r="M20" s="66"/>
      <c r="N20" s="59"/>
      <c r="O20" s="58"/>
      <c r="P20" s="58"/>
    </row>
    <row r="21" spans="1:16" ht="47.25" customHeight="1">
      <c r="A21" s="249" t="s">
        <v>444</v>
      </c>
      <c r="B21" s="61">
        <v>10</v>
      </c>
      <c r="C21" s="98" t="s">
        <v>443</v>
      </c>
      <c r="D21" s="98" t="s">
        <v>442</v>
      </c>
      <c r="E21" s="96" t="s">
        <v>441</v>
      </c>
      <c r="F21" s="96" t="s">
        <v>440</v>
      </c>
      <c r="G21" s="66">
        <v>6</v>
      </c>
      <c r="H21" s="66" t="s">
        <v>439</v>
      </c>
      <c r="I21" s="66">
        <v>6</v>
      </c>
      <c r="J21" s="59"/>
      <c r="K21" s="67"/>
      <c r="L21" s="67"/>
      <c r="M21" s="66"/>
      <c r="N21" s="59"/>
      <c r="O21" s="58"/>
      <c r="P21" s="58"/>
    </row>
    <row r="22" spans="1:16" ht="47.25" customHeight="1">
      <c r="A22" s="250"/>
      <c r="B22" s="61">
        <v>6</v>
      </c>
      <c r="C22" s="97" t="s">
        <v>438</v>
      </c>
      <c r="D22" s="96" t="s">
        <v>437</v>
      </c>
      <c r="E22" s="96" t="s">
        <v>436</v>
      </c>
      <c r="F22" s="94" t="s">
        <v>434</v>
      </c>
      <c r="G22" s="66">
        <v>4</v>
      </c>
      <c r="H22" s="66" t="s">
        <v>431</v>
      </c>
      <c r="I22" s="66">
        <v>4</v>
      </c>
      <c r="J22" s="59"/>
      <c r="K22" s="67"/>
      <c r="L22" s="67"/>
      <c r="M22" s="66"/>
      <c r="N22" s="59"/>
      <c r="O22" s="58"/>
      <c r="P22" s="58"/>
    </row>
    <row r="23" spans="1:16" ht="47.25" customHeight="1">
      <c r="A23" s="251"/>
      <c r="B23" s="61">
        <v>2</v>
      </c>
      <c r="C23" s="95" t="s">
        <v>435</v>
      </c>
      <c r="D23" s="94" t="s">
        <v>434</v>
      </c>
      <c r="E23" s="61" t="s">
        <v>433</v>
      </c>
      <c r="F23" s="61" t="s">
        <v>432</v>
      </c>
      <c r="G23" s="66">
        <v>2</v>
      </c>
      <c r="H23" s="66" t="s">
        <v>431</v>
      </c>
      <c r="I23" s="66">
        <v>2</v>
      </c>
      <c r="J23" s="59"/>
      <c r="K23" s="67"/>
      <c r="L23" s="67"/>
      <c r="M23" s="66"/>
      <c r="N23" s="59"/>
      <c r="O23" s="58"/>
      <c r="P23" s="58"/>
    </row>
    <row r="24" spans="1:16" ht="47.25" customHeight="1">
      <c r="A24" s="73"/>
      <c r="B24" s="58"/>
      <c r="C24" s="58"/>
      <c r="D24" s="58"/>
      <c r="E24" s="59"/>
      <c r="F24" s="67"/>
      <c r="G24" s="58"/>
      <c r="H24" s="66"/>
      <c r="I24" s="66"/>
      <c r="J24" s="59"/>
      <c r="K24" s="67"/>
      <c r="L24" s="67"/>
      <c r="M24" s="66"/>
      <c r="N24" s="59"/>
      <c r="O24" s="58"/>
      <c r="P24" s="58"/>
    </row>
    <row r="25" spans="1:16" ht="27.75" customHeight="1" thickBot="1">
      <c r="A25" s="73"/>
      <c r="B25" s="257" t="s">
        <v>430</v>
      </c>
      <c r="C25" s="257"/>
      <c r="D25" s="257"/>
      <c r="E25" s="59"/>
      <c r="F25" s="67"/>
      <c r="G25" s="58"/>
      <c r="H25" s="66"/>
      <c r="I25" s="66"/>
      <c r="J25" s="59"/>
      <c r="K25" s="67"/>
      <c r="L25" s="67"/>
      <c r="M25" s="66"/>
      <c r="N25" s="59"/>
      <c r="O25" s="58"/>
      <c r="P25" s="58"/>
    </row>
    <row r="26" spans="1:16" ht="47.25" customHeight="1" thickTop="1">
      <c r="A26" s="73"/>
      <c r="B26" s="93" t="s">
        <v>429</v>
      </c>
      <c r="C26" s="92" t="s">
        <v>428</v>
      </c>
      <c r="D26" s="91" t="s">
        <v>366</v>
      </c>
      <c r="E26" s="59"/>
      <c r="F26" s="67"/>
      <c r="G26" s="58"/>
      <c r="H26" s="66"/>
      <c r="I26" s="66"/>
      <c r="J26" s="59"/>
      <c r="K26" s="67"/>
      <c r="L26" s="67"/>
      <c r="M26" s="66"/>
      <c r="N26" s="59"/>
      <c r="O26" s="58"/>
      <c r="P26" s="58"/>
    </row>
    <row r="27" spans="1:16" ht="47.25" customHeight="1">
      <c r="A27" s="73"/>
      <c r="B27" s="90" t="s">
        <v>427</v>
      </c>
      <c r="C27" s="89" t="s">
        <v>426</v>
      </c>
      <c r="D27" s="88" t="s">
        <v>425</v>
      </c>
      <c r="E27" s="59"/>
      <c r="F27" s="67"/>
      <c r="G27" s="58"/>
      <c r="H27" s="66"/>
      <c r="I27" s="66"/>
      <c r="J27" s="59"/>
      <c r="K27" s="67"/>
      <c r="L27" s="67"/>
      <c r="M27" s="66"/>
      <c r="N27" s="59"/>
      <c r="O27" s="58"/>
      <c r="P27" s="58"/>
    </row>
    <row r="28" spans="1:16" ht="47.25" customHeight="1">
      <c r="A28" s="73"/>
      <c r="B28" s="90" t="s">
        <v>424</v>
      </c>
      <c r="C28" s="89" t="s">
        <v>423</v>
      </c>
      <c r="D28" s="88" t="s">
        <v>422</v>
      </c>
      <c r="E28" s="59"/>
      <c r="F28" s="67"/>
      <c r="G28" s="58"/>
      <c r="H28" s="66"/>
      <c r="I28" s="66"/>
      <c r="J28" s="59"/>
      <c r="K28" s="67"/>
      <c r="L28" s="67"/>
      <c r="M28" s="66"/>
      <c r="N28" s="59"/>
      <c r="O28" s="58"/>
      <c r="P28" s="58"/>
    </row>
    <row r="29" spans="1:16" ht="47.25" customHeight="1">
      <c r="A29" s="73"/>
      <c r="B29" s="90" t="s">
        <v>421</v>
      </c>
      <c r="C29" s="89" t="s">
        <v>420</v>
      </c>
      <c r="D29" s="88" t="s">
        <v>419</v>
      </c>
      <c r="E29" s="59"/>
      <c r="F29" s="67"/>
      <c r="G29" s="58"/>
      <c r="H29" s="66"/>
      <c r="I29" s="66"/>
      <c r="J29" s="59"/>
      <c r="K29" s="67"/>
      <c r="L29" s="67"/>
      <c r="M29" s="66"/>
      <c r="N29" s="59"/>
      <c r="O29" s="58"/>
      <c r="P29" s="58"/>
    </row>
    <row r="30" spans="1:16" ht="47.25" customHeight="1" thickBot="1">
      <c r="A30" s="73"/>
      <c r="B30" s="87" t="s">
        <v>418</v>
      </c>
      <c r="C30" s="86" t="s">
        <v>417</v>
      </c>
      <c r="D30" s="85" t="s">
        <v>416</v>
      </c>
      <c r="E30" s="59"/>
      <c r="F30" s="67"/>
      <c r="G30" s="58"/>
      <c r="H30" s="66"/>
      <c r="I30" s="66"/>
      <c r="J30" s="59"/>
      <c r="K30" s="67"/>
      <c r="L30" s="67"/>
      <c r="M30" s="66"/>
      <c r="N30" s="59"/>
      <c r="O30" s="58"/>
      <c r="P30" s="58"/>
    </row>
    <row r="31" spans="1:16" ht="47.25" customHeight="1" thickTop="1">
      <c r="A31" s="73"/>
      <c r="B31" s="73"/>
      <c r="C31" s="73"/>
      <c r="D31" s="73"/>
      <c r="E31" s="59"/>
      <c r="F31" s="67"/>
      <c r="G31" s="58"/>
      <c r="H31" s="66"/>
      <c r="I31" s="66"/>
      <c r="J31" s="59"/>
      <c r="K31" s="67"/>
      <c r="L31" s="67"/>
      <c r="M31" s="66"/>
      <c r="N31" s="59"/>
      <c r="O31" s="58"/>
      <c r="P31" s="58"/>
    </row>
    <row r="32" spans="1:16">
      <c r="A32" s="58"/>
      <c r="B32" s="59"/>
      <c r="C32" s="59"/>
      <c r="D32" s="59"/>
      <c r="E32" s="59"/>
      <c r="F32" s="59"/>
      <c r="G32" s="59"/>
      <c r="H32" s="59"/>
      <c r="I32" s="59"/>
      <c r="J32" s="59"/>
      <c r="K32" s="59"/>
      <c r="L32" s="59"/>
      <c r="M32" s="59"/>
      <c r="N32" s="59"/>
      <c r="O32" s="58"/>
      <c r="P32" s="58"/>
    </row>
    <row r="33" spans="1:16">
      <c r="A33" s="58"/>
      <c r="B33" s="258" t="s">
        <v>415</v>
      </c>
      <c r="C33" s="258"/>
      <c r="D33" s="258"/>
      <c r="E33" s="59"/>
      <c r="F33" s="59"/>
      <c r="G33" s="59"/>
      <c r="H33" s="59"/>
      <c r="I33" s="59"/>
      <c r="J33" s="59"/>
      <c r="K33" s="59"/>
      <c r="L33" s="59"/>
      <c r="M33" s="59"/>
      <c r="N33" s="59"/>
      <c r="O33" s="58"/>
      <c r="P33" s="58"/>
    </row>
    <row r="34" spans="1:16">
      <c r="A34" s="58"/>
      <c r="B34" s="259" t="s">
        <v>414</v>
      </c>
      <c r="C34" s="259" t="s">
        <v>413</v>
      </c>
      <c r="D34" s="62" t="s">
        <v>366</v>
      </c>
      <c r="E34" s="59"/>
      <c r="F34" s="59"/>
      <c r="G34" s="59"/>
      <c r="H34" s="59"/>
      <c r="I34" s="59"/>
      <c r="J34" s="59"/>
      <c r="K34" s="59"/>
      <c r="L34" s="59"/>
      <c r="M34" s="59"/>
      <c r="N34" s="59"/>
      <c r="O34" s="58"/>
      <c r="P34" s="58"/>
    </row>
    <row r="35" spans="1:16">
      <c r="A35" s="58"/>
      <c r="B35" s="259"/>
      <c r="C35" s="259"/>
      <c r="D35" s="62" t="s">
        <v>412</v>
      </c>
      <c r="E35" s="59"/>
      <c r="F35" s="59"/>
      <c r="G35" s="59"/>
      <c r="H35" s="59"/>
      <c r="I35" s="59"/>
      <c r="J35" s="59"/>
      <c r="K35" s="59"/>
      <c r="L35" s="59"/>
      <c r="M35" s="59"/>
      <c r="N35" s="59"/>
      <c r="O35" s="58"/>
      <c r="P35" s="58"/>
    </row>
    <row r="36" spans="1:16">
      <c r="A36" s="58"/>
      <c r="B36" s="84" t="s">
        <v>411</v>
      </c>
      <c r="C36" s="61">
        <v>100</v>
      </c>
      <c r="D36" s="60" t="s">
        <v>410</v>
      </c>
      <c r="E36" s="59"/>
      <c r="F36" s="59"/>
      <c r="G36" s="59"/>
      <c r="H36" s="59"/>
      <c r="I36" s="59"/>
      <c r="J36" s="59"/>
      <c r="K36" s="59"/>
      <c r="L36" s="59"/>
      <c r="M36" s="59"/>
      <c r="N36" s="59"/>
      <c r="O36" s="58"/>
      <c r="P36" s="58"/>
    </row>
    <row r="37" spans="1:16" ht="33.75">
      <c r="A37" s="58"/>
      <c r="B37" s="84" t="s">
        <v>409</v>
      </c>
      <c r="C37" s="61">
        <v>60</v>
      </c>
      <c r="D37" s="60" t="s">
        <v>408</v>
      </c>
      <c r="E37" s="59"/>
      <c r="F37" s="59"/>
      <c r="G37" s="59"/>
      <c r="H37" s="59"/>
      <c r="I37" s="59"/>
      <c r="J37" s="59"/>
      <c r="K37" s="59"/>
      <c r="L37" s="59"/>
      <c r="M37" s="59"/>
      <c r="N37" s="59"/>
      <c r="O37" s="58"/>
      <c r="P37" s="58"/>
    </row>
    <row r="38" spans="1:16" ht="22.5">
      <c r="A38" s="58"/>
      <c r="B38" s="84" t="s">
        <v>407</v>
      </c>
      <c r="C38" s="61">
        <v>25</v>
      </c>
      <c r="D38" s="60" t="s">
        <v>406</v>
      </c>
      <c r="E38" s="59"/>
      <c r="F38" s="59"/>
      <c r="G38" s="59"/>
      <c r="H38" s="59"/>
      <c r="I38" s="59"/>
      <c r="J38" s="59"/>
      <c r="K38" s="59"/>
      <c r="L38" s="59"/>
      <c r="M38" s="59"/>
      <c r="N38" s="59"/>
      <c r="O38" s="58"/>
      <c r="P38" s="58"/>
    </row>
    <row r="39" spans="1:16" ht="22.5">
      <c r="A39" s="58"/>
      <c r="B39" s="84" t="s">
        <v>405</v>
      </c>
      <c r="C39" s="61">
        <v>10</v>
      </c>
      <c r="D39" s="60" t="s">
        <v>404</v>
      </c>
      <c r="E39" s="59"/>
      <c r="F39" s="59"/>
      <c r="G39" s="59"/>
      <c r="H39" s="59"/>
      <c r="I39" s="59"/>
      <c r="J39" s="59"/>
      <c r="K39" s="59"/>
      <c r="L39" s="59"/>
      <c r="M39" s="59"/>
      <c r="N39" s="59"/>
      <c r="O39" s="58"/>
      <c r="P39" s="58"/>
    </row>
    <row r="40" spans="1:16">
      <c r="A40" s="58"/>
      <c r="B40" s="83"/>
      <c r="C40" s="67"/>
      <c r="D40" s="66"/>
      <c r="E40" s="59"/>
      <c r="F40" s="59"/>
      <c r="G40" s="59"/>
      <c r="H40" s="59"/>
      <c r="I40" s="59"/>
      <c r="J40" s="59"/>
      <c r="K40" s="59"/>
      <c r="L40" s="59"/>
      <c r="M40" s="59"/>
      <c r="N40" s="59"/>
      <c r="O40" s="58"/>
      <c r="P40" s="58"/>
    </row>
    <row r="41" spans="1:16">
      <c r="A41" s="58"/>
      <c r="B41" s="234" t="s">
        <v>403</v>
      </c>
      <c r="C41" s="234"/>
      <c r="D41" s="234"/>
      <c r="E41" s="234"/>
      <c r="F41" s="234"/>
      <c r="G41" s="234"/>
      <c r="H41" s="59"/>
      <c r="I41" s="59"/>
      <c r="J41" s="59"/>
      <c r="K41" s="59"/>
      <c r="L41" s="59"/>
      <c r="M41" s="59"/>
      <c r="N41" s="59"/>
      <c r="O41" s="58"/>
      <c r="P41" s="58"/>
    </row>
    <row r="42" spans="1:16">
      <c r="B42" s="259" t="s">
        <v>402</v>
      </c>
      <c r="C42" s="259"/>
      <c r="D42" s="256" t="s">
        <v>401</v>
      </c>
      <c r="E42" s="256"/>
      <c r="F42" s="256"/>
      <c r="G42" s="256"/>
      <c r="H42" s="59"/>
      <c r="I42" s="59"/>
      <c r="J42" s="59"/>
      <c r="K42" s="59"/>
      <c r="L42" s="59"/>
      <c r="M42" s="59"/>
      <c r="N42" s="59"/>
      <c r="O42" s="58"/>
      <c r="P42" s="58"/>
    </row>
    <row r="43" spans="1:16">
      <c r="A43" s="58"/>
      <c r="B43" s="259"/>
      <c r="C43" s="259"/>
      <c r="D43" s="60" t="s">
        <v>400</v>
      </c>
      <c r="E43" s="82" t="s">
        <v>399</v>
      </c>
      <c r="F43" s="81" t="s">
        <v>398</v>
      </c>
      <c r="G43" s="81" t="s">
        <v>397</v>
      </c>
      <c r="H43" s="59"/>
      <c r="I43" s="59"/>
      <c r="J43" s="59"/>
      <c r="K43" s="59"/>
      <c r="L43" s="59"/>
      <c r="M43" s="59"/>
      <c r="N43" s="59"/>
      <c r="O43" s="58"/>
      <c r="P43" s="58"/>
    </row>
    <row r="44" spans="1:16" ht="24.75" customHeight="1">
      <c r="A44" s="58"/>
      <c r="B44" s="239" t="s">
        <v>396</v>
      </c>
      <c r="C44" s="61">
        <v>100</v>
      </c>
      <c r="D44" s="77" t="s">
        <v>395</v>
      </c>
      <c r="E44" s="80" t="s">
        <v>394</v>
      </c>
      <c r="F44" s="80" t="s">
        <v>393</v>
      </c>
      <c r="G44" s="79" t="s">
        <v>392</v>
      </c>
      <c r="H44" s="59"/>
      <c r="I44" s="59"/>
      <c r="J44" s="59"/>
      <c r="K44" s="59"/>
      <c r="L44" s="59"/>
      <c r="M44" s="59"/>
      <c r="N44" s="59"/>
      <c r="O44" s="58"/>
      <c r="P44" s="58"/>
    </row>
    <row r="45" spans="1:16" ht="10.5" customHeight="1">
      <c r="A45" s="58"/>
      <c r="B45" s="239"/>
      <c r="C45" s="242">
        <v>60</v>
      </c>
      <c r="D45" s="240" t="s">
        <v>391</v>
      </c>
      <c r="E45" s="240" t="s">
        <v>390</v>
      </c>
      <c r="F45" s="232" t="s">
        <v>389</v>
      </c>
      <c r="G45" s="79" t="s">
        <v>388</v>
      </c>
      <c r="H45" s="59"/>
      <c r="I45" s="59"/>
      <c r="J45" s="59"/>
      <c r="K45" s="59"/>
      <c r="L45" s="59"/>
      <c r="M45" s="59"/>
      <c r="N45" s="59"/>
      <c r="O45" s="58"/>
      <c r="P45" s="58"/>
    </row>
    <row r="46" spans="1:16">
      <c r="A46" s="58"/>
      <c r="B46" s="239"/>
      <c r="C46" s="243"/>
      <c r="D46" s="241"/>
      <c r="E46" s="241"/>
      <c r="F46" s="233"/>
      <c r="G46" s="78" t="s">
        <v>387</v>
      </c>
      <c r="H46" s="59"/>
      <c r="I46" s="59"/>
      <c r="J46" s="59"/>
      <c r="K46" s="59"/>
      <c r="L46" s="59"/>
      <c r="M46" s="59"/>
      <c r="N46" s="59"/>
      <c r="O46" s="58"/>
      <c r="P46" s="58"/>
    </row>
    <row r="47" spans="1:16" ht="21.75" customHeight="1">
      <c r="A47" s="58"/>
      <c r="B47" s="239"/>
      <c r="C47" s="61">
        <v>25</v>
      </c>
      <c r="D47" s="77" t="s">
        <v>386</v>
      </c>
      <c r="E47" s="75" t="s">
        <v>385</v>
      </c>
      <c r="F47" s="75" t="s">
        <v>384</v>
      </c>
      <c r="G47" s="76" t="s">
        <v>383</v>
      </c>
      <c r="H47" s="59"/>
      <c r="I47" s="59"/>
      <c r="J47" s="59"/>
      <c r="K47" s="59"/>
      <c r="L47" s="59"/>
      <c r="M47" s="59"/>
      <c r="N47" s="59"/>
      <c r="O47" s="58"/>
      <c r="P47" s="58"/>
    </row>
    <row r="48" spans="1:16">
      <c r="A48" s="58"/>
      <c r="B48" s="239"/>
      <c r="C48" s="238">
        <v>10</v>
      </c>
      <c r="D48" s="232" t="s">
        <v>382</v>
      </c>
      <c r="E48" s="75" t="s">
        <v>381</v>
      </c>
      <c r="F48" s="236" t="s">
        <v>380</v>
      </c>
      <c r="G48" s="237" t="s">
        <v>379</v>
      </c>
      <c r="H48" s="59"/>
      <c r="I48" s="59"/>
      <c r="J48" s="59"/>
      <c r="K48" s="59"/>
      <c r="L48" s="59"/>
      <c r="M48" s="59"/>
      <c r="N48" s="59"/>
      <c r="O48" s="58"/>
      <c r="P48" s="58"/>
    </row>
    <row r="49" spans="1:16" ht="10.5" customHeight="1">
      <c r="A49" s="58"/>
      <c r="B49" s="239"/>
      <c r="C49" s="238"/>
      <c r="D49" s="233"/>
      <c r="E49" s="74" t="s">
        <v>378</v>
      </c>
      <c r="F49" s="236"/>
      <c r="G49" s="237"/>
      <c r="H49" s="59"/>
      <c r="I49" s="59"/>
      <c r="J49" s="59"/>
      <c r="K49" s="59"/>
      <c r="L49" s="59"/>
      <c r="M49" s="59"/>
      <c r="N49" s="59"/>
      <c r="O49" s="58"/>
      <c r="P49" s="58"/>
    </row>
    <row r="50" spans="1:16" ht="10.5" customHeight="1">
      <c r="A50" s="58"/>
      <c r="B50" s="73"/>
      <c r="C50" s="67"/>
      <c r="D50" s="68"/>
      <c r="E50" s="72"/>
      <c r="F50" s="69"/>
      <c r="G50" s="68"/>
      <c r="H50" s="59"/>
      <c r="I50" s="59"/>
      <c r="J50" s="59"/>
      <c r="K50" s="59"/>
      <c r="L50" s="59"/>
      <c r="M50" s="59"/>
      <c r="N50" s="59"/>
      <c r="O50" s="58"/>
      <c r="P50" s="58"/>
    </row>
    <row r="51" spans="1:16" ht="10.5" customHeight="1">
      <c r="A51" s="58"/>
      <c r="B51" s="73"/>
      <c r="C51" s="67"/>
      <c r="D51" s="68"/>
      <c r="E51" s="72"/>
      <c r="F51" s="69"/>
      <c r="G51" s="68"/>
      <c r="H51" s="59"/>
      <c r="I51" s="59"/>
      <c r="J51" s="59"/>
      <c r="K51" s="59"/>
      <c r="L51" s="59"/>
      <c r="M51" s="59"/>
      <c r="N51" s="59"/>
      <c r="O51" s="58"/>
      <c r="P51" s="58"/>
    </row>
    <row r="52" spans="1:16" ht="10.5" customHeight="1">
      <c r="A52" s="58"/>
      <c r="B52" s="58"/>
      <c r="C52" s="58"/>
      <c r="D52" s="58"/>
      <c r="E52" s="59"/>
      <c r="F52" s="69"/>
      <c r="G52" s="68"/>
      <c r="H52" s="59"/>
      <c r="I52" s="59"/>
      <c r="J52" s="59"/>
      <c r="K52" s="59"/>
      <c r="L52" s="59"/>
      <c r="M52" s="59"/>
      <c r="N52" s="59"/>
      <c r="O52" s="58"/>
      <c r="P52" s="58"/>
    </row>
    <row r="53" spans="1:16" ht="10.5" customHeight="1">
      <c r="A53" s="58"/>
      <c r="B53" s="234" t="s">
        <v>377</v>
      </c>
      <c r="C53" s="234"/>
      <c r="D53" s="234"/>
      <c r="E53" s="59"/>
      <c r="F53" s="69"/>
      <c r="G53" s="68"/>
      <c r="H53" s="59"/>
      <c r="I53" s="59"/>
      <c r="J53" s="59"/>
      <c r="K53" s="59"/>
      <c r="L53" s="59"/>
      <c r="M53" s="59"/>
      <c r="N53" s="59"/>
      <c r="O53" s="58"/>
      <c r="P53" s="58"/>
    </row>
    <row r="54" spans="1:16" ht="10.5" customHeight="1">
      <c r="A54" s="58"/>
      <c r="B54" s="71" t="s">
        <v>367</v>
      </c>
      <c r="C54" s="71" t="s">
        <v>376</v>
      </c>
      <c r="D54" s="70" t="s">
        <v>366</v>
      </c>
      <c r="E54" s="59"/>
      <c r="F54" s="69"/>
      <c r="G54" s="68"/>
      <c r="H54" s="59"/>
      <c r="I54" s="59"/>
      <c r="J54" s="59"/>
      <c r="K54" s="59"/>
      <c r="L54" s="59"/>
      <c r="M54" s="59"/>
      <c r="N54" s="59"/>
      <c r="O54" s="58"/>
      <c r="P54" s="58"/>
    </row>
    <row r="55" spans="1:16" ht="10.5" customHeight="1">
      <c r="A55" s="58"/>
      <c r="B55" s="61" t="s">
        <v>365</v>
      </c>
      <c r="C55" s="61" t="s">
        <v>375</v>
      </c>
      <c r="D55" s="60" t="s">
        <v>374</v>
      </c>
      <c r="E55" s="59"/>
      <c r="F55" s="69"/>
      <c r="G55" s="68"/>
      <c r="H55" s="59"/>
      <c r="I55" s="59"/>
      <c r="J55" s="59"/>
      <c r="K55" s="59"/>
      <c r="L55" s="59"/>
      <c r="M55" s="59"/>
      <c r="N55" s="59"/>
      <c r="O55" s="58"/>
      <c r="P55" s="58"/>
    </row>
    <row r="56" spans="1:16" ht="10.5" customHeight="1">
      <c r="A56" s="58"/>
      <c r="B56" s="61" t="s">
        <v>364</v>
      </c>
      <c r="C56" s="61" t="s">
        <v>373</v>
      </c>
      <c r="D56" s="60" t="s">
        <v>372</v>
      </c>
      <c r="E56" s="59"/>
      <c r="F56" s="69"/>
      <c r="G56" s="68"/>
      <c r="H56" s="59"/>
      <c r="I56" s="59"/>
      <c r="J56" s="59"/>
      <c r="K56" s="59"/>
      <c r="L56" s="59"/>
      <c r="M56" s="59"/>
      <c r="N56" s="59"/>
      <c r="O56" s="58"/>
      <c r="P56" s="58"/>
    </row>
    <row r="57" spans="1:16" ht="10.5" customHeight="1">
      <c r="A57" s="58"/>
      <c r="B57" s="61" t="s">
        <v>362</v>
      </c>
      <c r="C57" s="61" t="s">
        <v>371</v>
      </c>
      <c r="D57" s="60" t="s">
        <v>370</v>
      </c>
      <c r="E57" s="59"/>
      <c r="F57" s="69"/>
      <c r="G57" s="68"/>
      <c r="H57" s="59"/>
      <c r="I57" s="59"/>
      <c r="J57" s="59"/>
      <c r="K57" s="59"/>
      <c r="L57" s="59"/>
      <c r="M57" s="59"/>
      <c r="N57" s="59"/>
      <c r="O57" s="58"/>
      <c r="P57" s="58"/>
    </row>
    <row r="58" spans="1:16" ht="56.25">
      <c r="A58" s="58"/>
      <c r="B58" s="61" t="s">
        <v>361</v>
      </c>
      <c r="C58" s="61">
        <v>20</v>
      </c>
      <c r="D58" s="60" t="s">
        <v>369</v>
      </c>
      <c r="E58" s="59"/>
      <c r="F58" s="59"/>
      <c r="G58" s="59" t="e">
        <f>+CON</f>
        <v>#NAME?</v>
      </c>
      <c r="H58" s="59"/>
      <c r="I58" s="59"/>
      <c r="J58" s="59"/>
      <c r="K58" s="59"/>
      <c r="L58" s="59"/>
      <c r="M58" s="59"/>
      <c r="N58" s="59"/>
      <c r="O58" s="58"/>
      <c r="P58" s="58"/>
    </row>
    <row r="59" spans="1:16">
      <c r="A59" s="65"/>
      <c r="B59" s="67"/>
      <c r="C59" s="67"/>
      <c r="D59" s="66"/>
      <c r="E59" s="64"/>
      <c r="F59" s="64"/>
      <c r="G59" s="64"/>
      <c r="H59" s="64"/>
      <c r="I59" s="64"/>
      <c r="J59" s="64"/>
      <c r="K59" s="59"/>
      <c r="L59" s="59"/>
      <c r="M59" s="59"/>
      <c r="N59" s="59"/>
      <c r="O59" s="58"/>
      <c r="P59" s="58"/>
    </row>
    <row r="60" spans="1:16">
      <c r="A60" s="65"/>
      <c r="B60" s="64"/>
      <c r="C60" s="64"/>
      <c r="D60" s="64"/>
      <c r="E60" s="64"/>
      <c r="F60" s="64"/>
      <c r="G60" s="64"/>
      <c r="H60" s="64"/>
      <c r="I60" s="64"/>
      <c r="J60" s="64"/>
      <c r="K60" s="59"/>
      <c r="L60" s="59"/>
      <c r="M60" s="59"/>
      <c r="N60" s="59"/>
      <c r="O60" s="58"/>
      <c r="P60" s="58"/>
    </row>
    <row r="61" spans="1:16">
      <c r="A61" s="65"/>
      <c r="B61" s="64"/>
      <c r="C61" s="65"/>
      <c r="D61" s="64"/>
      <c r="E61" s="64"/>
      <c r="F61" s="64"/>
      <c r="G61" s="64"/>
      <c r="H61" s="64"/>
      <c r="I61" s="64"/>
      <c r="J61" s="64"/>
      <c r="K61" s="59"/>
      <c r="L61" s="59"/>
      <c r="M61" s="59"/>
      <c r="N61" s="59"/>
      <c r="O61" s="58"/>
      <c r="P61" s="58"/>
    </row>
    <row r="62" spans="1:16">
      <c r="A62" s="58"/>
      <c r="B62" s="59"/>
      <c r="C62" s="235" t="s">
        <v>368</v>
      </c>
      <c r="D62" s="235"/>
      <c r="E62" s="59"/>
      <c r="F62" s="59"/>
      <c r="G62" s="59"/>
      <c r="H62" s="59"/>
      <c r="I62" s="59"/>
      <c r="J62" s="59"/>
      <c r="K62" s="59"/>
      <c r="L62" s="59"/>
      <c r="M62" s="59"/>
      <c r="N62" s="59"/>
      <c r="O62" s="58"/>
      <c r="P62" s="58"/>
    </row>
    <row r="63" spans="1:16">
      <c r="A63" s="58"/>
      <c r="B63" s="59"/>
      <c r="C63" s="63" t="s">
        <v>367</v>
      </c>
      <c r="D63" s="62" t="s">
        <v>366</v>
      </c>
      <c r="E63" s="59"/>
      <c r="F63" s="59"/>
      <c r="G63" s="59"/>
      <c r="H63" s="59"/>
      <c r="I63" s="59"/>
      <c r="J63" s="59"/>
      <c r="K63" s="59"/>
      <c r="L63" s="59"/>
      <c r="M63" s="59"/>
      <c r="N63" s="59"/>
      <c r="O63" s="58"/>
      <c r="P63" s="58"/>
    </row>
    <row r="64" spans="1:16">
      <c r="A64" s="58"/>
      <c r="B64" s="59"/>
      <c r="C64" s="61" t="s">
        <v>365</v>
      </c>
      <c r="D64" s="60" t="s">
        <v>363</v>
      </c>
      <c r="E64" s="59"/>
      <c r="F64" s="59"/>
      <c r="G64" s="59"/>
      <c r="H64" s="59"/>
      <c r="I64" s="59"/>
      <c r="J64" s="59"/>
      <c r="K64" s="59"/>
      <c r="L64" s="59"/>
      <c r="M64" s="59"/>
      <c r="N64" s="59"/>
      <c r="O64" s="58"/>
      <c r="P64" s="58"/>
    </row>
    <row r="65" spans="1:16">
      <c r="A65" s="58"/>
      <c r="B65" s="59"/>
      <c r="C65" s="61" t="s">
        <v>364</v>
      </c>
      <c r="D65" s="60" t="s">
        <v>363</v>
      </c>
      <c r="E65" s="59"/>
      <c r="F65" s="59"/>
      <c r="G65" s="59"/>
      <c r="H65" s="59"/>
      <c r="I65" s="59"/>
      <c r="J65" s="59"/>
      <c r="K65" s="59"/>
      <c r="L65" s="59"/>
      <c r="M65" s="59"/>
      <c r="N65" s="59"/>
      <c r="O65" s="58"/>
      <c r="P65" s="58"/>
    </row>
    <row r="66" spans="1:16">
      <c r="A66" s="58"/>
      <c r="B66" s="59"/>
      <c r="C66" s="61" t="s">
        <v>362</v>
      </c>
      <c r="D66" s="60" t="s">
        <v>360</v>
      </c>
      <c r="E66" s="59"/>
      <c r="F66" s="59"/>
      <c r="G66" s="59"/>
      <c r="H66" s="59"/>
      <c r="I66" s="59"/>
      <c r="J66" s="59"/>
      <c r="K66" s="59"/>
      <c r="L66" s="59"/>
      <c r="M66" s="59"/>
      <c r="N66" s="59"/>
      <c r="O66" s="58"/>
      <c r="P66" s="58"/>
    </row>
    <row r="67" spans="1:16">
      <c r="A67" s="58"/>
      <c r="B67" s="59"/>
      <c r="C67" s="61" t="s">
        <v>361</v>
      </c>
      <c r="D67" s="60" t="s">
        <v>360</v>
      </c>
      <c r="E67" s="59"/>
      <c r="F67" s="59"/>
      <c r="G67" s="59"/>
      <c r="H67" s="59"/>
      <c r="I67" s="59"/>
      <c r="J67" s="59"/>
      <c r="K67" s="59"/>
      <c r="L67" s="59"/>
      <c r="M67" s="59"/>
      <c r="N67" s="59"/>
      <c r="O67" s="58"/>
      <c r="P67" s="58"/>
    </row>
    <row r="68" spans="1:16">
      <c r="A68" s="58"/>
      <c r="B68" s="59"/>
      <c r="C68" s="59"/>
      <c r="D68" s="59"/>
      <c r="E68" s="59"/>
      <c r="F68" s="59"/>
      <c r="G68" s="59"/>
      <c r="H68" s="59"/>
      <c r="I68" s="59"/>
      <c r="J68" s="59"/>
      <c r="K68" s="59"/>
      <c r="L68" s="59"/>
      <c r="M68" s="59"/>
      <c r="N68" s="59"/>
      <c r="O68" s="58"/>
      <c r="P68" s="58"/>
    </row>
    <row r="69" spans="1:16">
      <c r="A69" s="58"/>
      <c r="B69" s="59"/>
      <c r="C69" s="59"/>
      <c r="D69" s="59"/>
      <c r="E69" s="59"/>
      <c r="F69" s="59"/>
      <c r="G69" s="59"/>
      <c r="H69" s="59"/>
      <c r="I69" s="59"/>
      <c r="J69" s="59"/>
      <c r="K69" s="59"/>
      <c r="L69" s="59"/>
      <c r="M69" s="59"/>
      <c r="N69" s="59"/>
      <c r="O69" s="58"/>
      <c r="P69" s="58"/>
    </row>
    <row r="70" spans="1:16">
      <c r="A70" s="58"/>
      <c r="B70" s="58"/>
      <c r="C70" s="58"/>
      <c r="D70" s="58"/>
      <c r="E70" s="58"/>
      <c r="F70" s="58"/>
      <c r="G70" s="58"/>
      <c r="H70" s="58"/>
      <c r="I70" s="58"/>
      <c r="J70" s="58"/>
      <c r="K70" s="58"/>
      <c r="L70" s="58"/>
      <c r="M70" s="58"/>
      <c r="N70" s="58"/>
      <c r="O70" s="58"/>
      <c r="P70" s="58"/>
    </row>
    <row r="71" spans="1:16">
      <c r="A71" s="58"/>
      <c r="B71" s="58"/>
      <c r="C71" s="58"/>
      <c r="D71" s="58"/>
      <c r="E71" s="58"/>
      <c r="F71" s="58"/>
      <c r="G71" s="58"/>
      <c r="H71" s="58"/>
      <c r="I71" s="58"/>
      <c r="J71" s="58"/>
      <c r="K71" s="58"/>
      <c r="L71" s="58"/>
      <c r="M71" s="58"/>
      <c r="N71" s="58"/>
      <c r="O71" s="58"/>
      <c r="P71" s="58"/>
    </row>
    <row r="72" spans="1:16">
      <c r="A72" s="58"/>
      <c r="B72" s="58"/>
      <c r="C72" s="58"/>
      <c r="D72" s="58"/>
      <c r="E72" s="58"/>
      <c r="F72" s="58"/>
      <c r="G72" s="58"/>
      <c r="H72" s="58"/>
      <c r="I72" s="58"/>
      <c r="J72" s="58"/>
      <c r="K72" s="58"/>
      <c r="L72" s="58"/>
      <c r="M72" s="58"/>
      <c r="N72" s="58"/>
      <c r="O72" s="58"/>
      <c r="P72" s="58"/>
    </row>
    <row r="73" spans="1:16">
      <c r="A73" s="58"/>
      <c r="B73" s="58"/>
      <c r="C73" s="58"/>
      <c r="D73" s="58"/>
      <c r="E73" s="58"/>
      <c r="F73" s="58"/>
      <c r="G73" s="58"/>
      <c r="H73" s="58"/>
      <c r="I73" s="58"/>
      <c r="J73" s="58"/>
      <c r="K73" s="58"/>
      <c r="L73" s="58"/>
      <c r="M73" s="58"/>
      <c r="N73" s="58"/>
      <c r="O73" s="58"/>
      <c r="P73" s="58"/>
    </row>
    <row r="74" spans="1:16">
      <c r="A74" s="58"/>
      <c r="B74" s="58"/>
      <c r="C74" s="58"/>
      <c r="D74" s="58"/>
      <c r="E74" s="58"/>
      <c r="F74" s="58"/>
      <c r="G74" s="58"/>
      <c r="H74" s="58"/>
      <c r="I74" s="58"/>
      <c r="J74" s="58"/>
      <c r="K74" s="58"/>
      <c r="L74" s="58"/>
      <c r="M74" s="58"/>
      <c r="N74" s="58"/>
      <c r="O74" s="58"/>
      <c r="P74" s="58"/>
    </row>
    <row r="75" spans="1:16">
      <c r="A75" s="58"/>
      <c r="B75" s="58"/>
      <c r="C75" s="58"/>
      <c r="D75" s="58"/>
      <c r="E75" s="58"/>
      <c r="F75" s="58"/>
      <c r="G75" s="58"/>
      <c r="H75" s="58"/>
      <c r="I75" s="58"/>
      <c r="J75" s="58"/>
      <c r="K75" s="58"/>
      <c r="L75" s="58"/>
      <c r="M75" s="58"/>
      <c r="N75" s="58"/>
      <c r="O75" s="58"/>
      <c r="P75" s="58"/>
    </row>
    <row r="76" spans="1:16">
      <c r="A76" s="58"/>
      <c r="B76" s="58"/>
      <c r="C76" s="58"/>
      <c r="D76" s="58"/>
      <c r="E76" s="58"/>
      <c r="F76" s="58"/>
      <c r="G76" s="58"/>
      <c r="H76" s="58"/>
      <c r="I76" s="58"/>
      <c r="J76" s="58"/>
      <c r="K76" s="58"/>
      <c r="L76" s="58"/>
      <c r="M76" s="58"/>
      <c r="N76" s="58"/>
      <c r="O76" s="58"/>
      <c r="P76" s="58"/>
    </row>
    <row r="77" spans="1:16">
      <c r="A77" s="58"/>
      <c r="B77" s="58"/>
      <c r="C77" s="58"/>
      <c r="D77" s="58"/>
      <c r="E77" s="58"/>
      <c r="F77" s="58"/>
      <c r="G77" s="58"/>
      <c r="H77" s="58"/>
      <c r="I77" s="58"/>
      <c r="J77" s="58"/>
      <c r="K77" s="58"/>
      <c r="L77" s="58"/>
      <c r="M77" s="58"/>
      <c r="N77" s="58"/>
      <c r="O77" s="58"/>
      <c r="P77" s="58"/>
    </row>
    <row r="78" spans="1:16">
      <c r="A78" s="58"/>
      <c r="B78" s="58"/>
      <c r="C78" s="58"/>
      <c r="D78" s="58"/>
      <c r="E78" s="58"/>
      <c r="F78" s="58"/>
      <c r="G78" s="58"/>
      <c r="H78" s="58"/>
      <c r="I78" s="58"/>
      <c r="J78" s="58"/>
      <c r="K78" s="58"/>
      <c r="L78" s="58"/>
      <c r="M78" s="58"/>
      <c r="N78" s="58"/>
      <c r="O78" s="58"/>
      <c r="P78" s="58"/>
    </row>
    <row r="79" spans="1:16">
      <c r="A79" s="58"/>
      <c r="B79" s="58"/>
      <c r="C79" s="58"/>
      <c r="D79" s="58"/>
      <c r="E79" s="58"/>
      <c r="F79" s="58"/>
      <c r="G79" s="58"/>
      <c r="H79" s="58"/>
      <c r="I79" s="58"/>
      <c r="J79" s="58"/>
      <c r="K79" s="58"/>
      <c r="L79" s="58"/>
      <c r="M79" s="58"/>
      <c r="N79" s="58"/>
      <c r="O79" s="58"/>
      <c r="P79" s="58"/>
    </row>
    <row r="80" spans="1:16">
      <c r="A80" s="58"/>
      <c r="B80" s="58"/>
      <c r="C80" s="58"/>
      <c r="D80" s="58"/>
      <c r="E80" s="58"/>
      <c r="F80" s="58"/>
      <c r="G80" s="58"/>
      <c r="H80" s="58"/>
      <c r="I80" s="58"/>
      <c r="J80" s="58"/>
      <c r="K80" s="58"/>
      <c r="L80" s="58"/>
      <c r="M80" s="58"/>
      <c r="N80" s="58"/>
      <c r="O80" s="58"/>
      <c r="P80" s="58"/>
    </row>
    <row r="81" spans="1:16">
      <c r="A81" s="58"/>
      <c r="B81" s="58"/>
      <c r="C81" s="58"/>
      <c r="D81" s="58"/>
      <c r="E81" s="58"/>
      <c r="F81" s="58"/>
      <c r="G81" s="58"/>
      <c r="H81" s="58"/>
      <c r="I81" s="58"/>
      <c r="J81" s="58"/>
      <c r="K81" s="58"/>
      <c r="L81" s="58"/>
      <c r="M81" s="58"/>
      <c r="N81" s="58"/>
      <c r="O81" s="58"/>
      <c r="P81" s="58"/>
    </row>
    <row r="82" spans="1:16">
      <c r="A82" s="58"/>
      <c r="B82" s="58"/>
      <c r="C82" s="58"/>
      <c r="D82" s="58"/>
      <c r="E82" s="58"/>
      <c r="F82" s="58"/>
      <c r="G82" s="58"/>
      <c r="H82" s="58"/>
      <c r="I82" s="58"/>
      <c r="J82" s="58"/>
      <c r="K82" s="58"/>
      <c r="L82" s="58"/>
      <c r="M82" s="58"/>
      <c r="N82" s="58"/>
      <c r="O82" s="58"/>
      <c r="P82" s="58"/>
    </row>
    <row r="83" spans="1:16">
      <c r="A83" s="58"/>
      <c r="B83" s="58"/>
      <c r="C83" s="58"/>
      <c r="D83" s="58"/>
      <c r="E83" s="58"/>
      <c r="F83" s="58"/>
      <c r="G83" s="58"/>
      <c r="H83" s="58"/>
      <c r="I83" s="58"/>
      <c r="J83" s="58"/>
      <c r="K83" s="58"/>
      <c r="L83" s="58"/>
      <c r="M83" s="58"/>
      <c r="N83" s="58"/>
      <c r="O83" s="58"/>
      <c r="P83" s="58"/>
    </row>
    <row r="84" spans="1:16">
      <c r="A84" s="58"/>
      <c r="B84" s="58"/>
      <c r="C84" s="58"/>
      <c r="D84" s="58"/>
      <c r="E84" s="58"/>
      <c r="F84" s="58"/>
      <c r="G84" s="58"/>
      <c r="H84" s="58"/>
      <c r="I84" s="58"/>
      <c r="J84" s="58"/>
      <c r="K84" s="58"/>
      <c r="L84" s="58"/>
      <c r="M84" s="58"/>
      <c r="N84" s="58"/>
      <c r="O84" s="58"/>
      <c r="P84" s="58"/>
    </row>
    <row r="85" spans="1:16">
      <c r="A85" s="58"/>
      <c r="B85" s="58"/>
      <c r="C85" s="58"/>
      <c r="D85" s="58"/>
      <c r="E85" s="58"/>
      <c r="F85" s="58"/>
      <c r="G85" s="58"/>
      <c r="H85" s="58"/>
      <c r="I85" s="58"/>
      <c r="J85" s="58"/>
      <c r="K85" s="58"/>
      <c r="L85" s="58"/>
      <c r="M85" s="58"/>
      <c r="N85" s="58"/>
      <c r="O85" s="58"/>
      <c r="P85" s="58"/>
    </row>
    <row r="86" spans="1:16">
      <c r="A86" s="58"/>
      <c r="B86" s="58"/>
      <c r="C86" s="58"/>
      <c r="D86" s="58"/>
      <c r="E86" s="58"/>
      <c r="F86" s="58"/>
      <c r="G86" s="58"/>
      <c r="H86" s="58"/>
      <c r="I86" s="58"/>
      <c r="J86" s="58"/>
      <c r="K86" s="58"/>
      <c r="L86" s="58"/>
      <c r="M86" s="58"/>
      <c r="N86" s="58"/>
      <c r="O86" s="58"/>
      <c r="P86" s="58"/>
    </row>
    <row r="87" spans="1:16">
      <c r="A87" s="58"/>
      <c r="B87" s="58"/>
      <c r="C87" s="58"/>
      <c r="D87" s="58"/>
      <c r="E87" s="58"/>
      <c r="F87" s="58"/>
      <c r="G87" s="58"/>
      <c r="H87" s="58"/>
      <c r="I87" s="58"/>
      <c r="J87" s="58"/>
      <c r="K87" s="58"/>
      <c r="L87" s="58"/>
      <c r="M87" s="58"/>
      <c r="N87" s="58"/>
      <c r="O87" s="58"/>
      <c r="P87" s="58"/>
    </row>
    <row r="88" spans="1:16">
      <c r="A88" s="58"/>
      <c r="B88" s="58"/>
      <c r="C88" s="58"/>
      <c r="D88" s="58"/>
      <c r="E88" s="58"/>
      <c r="F88" s="58"/>
      <c r="G88" s="58"/>
      <c r="H88" s="58"/>
      <c r="I88" s="58"/>
      <c r="J88" s="58"/>
      <c r="K88" s="58"/>
      <c r="L88" s="58"/>
      <c r="M88" s="58"/>
      <c r="N88" s="58"/>
      <c r="O88" s="58"/>
      <c r="P88" s="58"/>
    </row>
    <row r="89" spans="1:16">
      <c r="A89" s="58"/>
      <c r="B89" s="58"/>
      <c r="C89" s="58"/>
      <c r="D89" s="58"/>
      <c r="E89" s="58"/>
      <c r="F89" s="58"/>
      <c r="G89" s="58"/>
      <c r="H89" s="58"/>
      <c r="I89" s="58"/>
      <c r="J89" s="58"/>
      <c r="K89" s="58"/>
      <c r="L89" s="58"/>
      <c r="M89" s="58"/>
      <c r="N89" s="58"/>
      <c r="O89" s="58"/>
      <c r="P89" s="58"/>
    </row>
    <row r="90" spans="1:16">
      <c r="A90" s="58"/>
      <c r="B90" s="58"/>
      <c r="C90" s="58"/>
      <c r="D90" s="58"/>
      <c r="E90" s="58"/>
      <c r="F90" s="58"/>
      <c r="G90" s="58"/>
      <c r="H90" s="58"/>
      <c r="I90" s="58"/>
      <c r="J90" s="58"/>
      <c r="K90" s="58"/>
      <c r="L90" s="58"/>
      <c r="M90" s="58"/>
      <c r="N90" s="58"/>
      <c r="O90" s="58"/>
      <c r="P90" s="58"/>
    </row>
    <row r="91" spans="1:16">
      <c r="A91" s="58"/>
      <c r="B91" s="58"/>
      <c r="C91" s="58"/>
      <c r="D91" s="58"/>
      <c r="E91" s="58"/>
      <c r="F91" s="58"/>
      <c r="G91" s="58"/>
      <c r="H91" s="58"/>
      <c r="I91" s="58"/>
      <c r="J91" s="58"/>
      <c r="K91" s="58"/>
      <c r="L91" s="58"/>
      <c r="M91" s="58"/>
      <c r="N91" s="58"/>
      <c r="O91" s="58"/>
      <c r="P91" s="58"/>
    </row>
    <row r="92" spans="1:16">
      <c r="A92" s="58"/>
      <c r="B92" s="58"/>
      <c r="C92" s="58"/>
      <c r="D92" s="58"/>
      <c r="E92" s="58"/>
      <c r="F92" s="58"/>
      <c r="G92" s="58"/>
      <c r="H92" s="58"/>
      <c r="I92" s="58"/>
      <c r="J92" s="58"/>
      <c r="K92" s="58"/>
      <c r="L92" s="58"/>
      <c r="M92" s="58"/>
      <c r="N92" s="58"/>
      <c r="O92" s="58"/>
      <c r="P92" s="58"/>
    </row>
    <row r="93" spans="1:16">
      <c r="A93" s="58"/>
      <c r="B93" s="58"/>
      <c r="C93" s="58"/>
      <c r="D93" s="58"/>
      <c r="E93" s="58"/>
      <c r="F93" s="58"/>
      <c r="G93" s="58"/>
      <c r="H93" s="58"/>
      <c r="I93" s="58"/>
      <c r="J93" s="58"/>
      <c r="K93" s="58"/>
      <c r="L93" s="58"/>
      <c r="M93" s="58"/>
      <c r="N93" s="58"/>
      <c r="O93" s="58"/>
      <c r="P93" s="58"/>
    </row>
    <row r="94" spans="1:16">
      <c r="A94" s="58"/>
      <c r="B94" s="58"/>
      <c r="C94" s="58"/>
      <c r="D94" s="58"/>
      <c r="E94" s="58"/>
      <c r="F94" s="58"/>
      <c r="G94" s="58"/>
      <c r="H94" s="58"/>
      <c r="I94" s="58"/>
      <c r="J94" s="58"/>
      <c r="K94" s="58"/>
      <c r="L94" s="58"/>
      <c r="M94" s="58"/>
      <c r="N94" s="58"/>
      <c r="O94" s="58"/>
      <c r="P94" s="58"/>
    </row>
    <row r="95" spans="1:16">
      <c r="A95" s="58"/>
      <c r="B95" s="58"/>
      <c r="C95" s="58"/>
      <c r="D95" s="58"/>
      <c r="E95" s="58"/>
      <c r="F95" s="58"/>
      <c r="G95" s="58"/>
      <c r="H95" s="58"/>
      <c r="I95" s="58"/>
      <c r="J95" s="58"/>
      <c r="K95" s="58"/>
      <c r="L95" s="58"/>
      <c r="M95" s="58"/>
      <c r="N95" s="58"/>
      <c r="O95" s="58"/>
      <c r="P95" s="58"/>
    </row>
    <row r="96" spans="1:16">
      <c r="A96" s="58"/>
      <c r="B96" s="58"/>
      <c r="C96" s="58"/>
      <c r="D96" s="58"/>
      <c r="E96" s="58"/>
      <c r="F96" s="58"/>
      <c r="G96" s="58"/>
      <c r="H96" s="58"/>
      <c r="I96" s="58"/>
      <c r="J96" s="58"/>
      <c r="K96" s="58"/>
      <c r="L96" s="58"/>
      <c r="M96" s="58"/>
      <c r="N96" s="58"/>
      <c r="O96" s="58"/>
      <c r="P96" s="58"/>
    </row>
    <row r="97" spans="1:16">
      <c r="A97" s="58"/>
      <c r="B97" s="58"/>
      <c r="C97" s="58"/>
      <c r="D97" s="58"/>
      <c r="E97" s="58"/>
      <c r="F97" s="58"/>
      <c r="G97" s="58"/>
      <c r="H97" s="58"/>
      <c r="I97" s="58"/>
      <c r="J97" s="58"/>
      <c r="K97" s="58"/>
      <c r="L97" s="58"/>
      <c r="M97" s="58"/>
      <c r="N97" s="58"/>
      <c r="O97" s="58"/>
      <c r="P97" s="58"/>
    </row>
    <row r="98" spans="1:16">
      <c r="A98" s="58"/>
      <c r="B98" s="58"/>
      <c r="C98" s="58"/>
      <c r="D98" s="58"/>
      <c r="E98" s="58"/>
      <c r="F98" s="58"/>
      <c r="G98" s="58"/>
      <c r="H98" s="58"/>
      <c r="I98" s="58"/>
      <c r="J98" s="58"/>
      <c r="K98" s="58"/>
      <c r="L98" s="58"/>
      <c r="M98" s="58"/>
      <c r="N98" s="58"/>
      <c r="O98" s="58"/>
      <c r="P98" s="58"/>
    </row>
    <row r="99" spans="1:16">
      <c r="A99" s="58"/>
      <c r="B99" s="58"/>
      <c r="C99" s="58"/>
      <c r="D99" s="58"/>
      <c r="E99" s="58"/>
      <c r="F99" s="58"/>
      <c r="G99" s="58"/>
      <c r="H99" s="58"/>
      <c r="I99" s="58"/>
      <c r="J99" s="58"/>
      <c r="K99" s="58"/>
      <c r="L99" s="58"/>
      <c r="M99" s="58"/>
      <c r="N99" s="58"/>
      <c r="O99" s="58"/>
      <c r="P99" s="58"/>
    </row>
    <row r="100" spans="1:16">
      <c r="A100" s="58"/>
      <c r="B100" s="58"/>
      <c r="C100" s="58"/>
      <c r="D100" s="58"/>
      <c r="E100" s="58"/>
      <c r="F100" s="58"/>
      <c r="G100" s="58"/>
      <c r="H100" s="58"/>
      <c r="I100" s="58"/>
      <c r="J100" s="58"/>
      <c r="K100" s="58"/>
      <c r="L100" s="58"/>
      <c r="M100" s="58"/>
      <c r="N100" s="58"/>
      <c r="O100" s="58"/>
      <c r="P100" s="58"/>
    </row>
    <row r="101" spans="1:16">
      <c r="A101" s="58"/>
      <c r="B101" s="58"/>
      <c r="C101" s="58"/>
      <c r="D101" s="58"/>
      <c r="E101" s="58"/>
      <c r="F101" s="58"/>
      <c r="G101" s="58"/>
      <c r="H101" s="58"/>
      <c r="I101" s="58"/>
      <c r="J101" s="58"/>
      <c r="K101" s="58"/>
      <c r="L101" s="58"/>
      <c r="M101" s="58"/>
      <c r="N101" s="58"/>
      <c r="O101" s="58"/>
      <c r="P101" s="58"/>
    </row>
    <row r="102" spans="1:16">
      <c r="A102" s="58"/>
      <c r="B102" s="58"/>
      <c r="C102" s="58"/>
      <c r="D102" s="58"/>
      <c r="E102" s="58"/>
      <c r="F102" s="58"/>
      <c r="G102" s="58"/>
      <c r="H102" s="58"/>
      <c r="I102" s="58"/>
      <c r="J102" s="58"/>
      <c r="K102" s="58"/>
      <c r="L102" s="58"/>
      <c r="M102" s="58"/>
      <c r="N102" s="58"/>
      <c r="O102" s="58"/>
      <c r="P102" s="58"/>
    </row>
    <row r="103" spans="1:16">
      <c r="A103" s="58"/>
      <c r="B103" s="58"/>
      <c r="C103" s="58"/>
      <c r="D103" s="58"/>
      <c r="E103" s="58"/>
      <c r="F103" s="58"/>
      <c r="G103" s="58"/>
      <c r="H103" s="58"/>
      <c r="I103" s="58"/>
      <c r="J103" s="58"/>
      <c r="K103" s="58"/>
      <c r="L103" s="58"/>
      <c r="M103" s="58"/>
      <c r="N103" s="58"/>
      <c r="O103" s="58"/>
      <c r="P103" s="58"/>
    </row>
    <row r="104" spans="1:16">
      <c r="A104" s="58"/>
      <c r="B104" s="58"/>
      <c r="C104" s="58"/>
      <c r="D104" s="58"/>
      <c r="E104" s="58"/>
      <c r="F104" s="58"/>
      <c r="G104" s="58"/>
      <c r="H104" s="58"/>
      <c r="I104" s="58"/>
      <c r="J104" s="58"/>
      <c r="K104" s="58"/>
      <c r="L104" s="58"/>
      <c r="M104" s="58"/>
      <c r="N104" s="58"/>
      <c r="O104" s="58"/>
      <c r="P104" s="58"/>
    </row>
    <row r="105" spans="1:16">
      <c r="A105" s="58"/>
      <c r="B105" s="58"/>
      <c r="C105" s="58"/>
      <c r="D105" s="58"/>
      <c r="E105" s="58"/>
      <c r="F105" s="58"/>
      <c r="G105" s="58"/>
      <c r="H105" s="58"/>
      <c r="I105" s="58"/>
      <c r="J105" s="58"/>
      <c r="K105" s="58"/>
      <c r="L105" s="58"/>
      <c r="M105" s="58"/>
      <c r="N105" s="58"/>
      <c r="O105" s="58"/>
      <c r="P105" s="58"/>
    </row>
    <row r="106" spans="1:16">
      <c r="A106" s="58"/>
      <c r="B106" s="58"/>
      <c r="C106" s="58"/>
      <c r="D106" s="58"/>
      <c r="E106" s="58"/>
      <c r="F106" s="58"/>
      <c r="G106" s="58"/>
      <c r="H106" s="58"/>
      <c r="I106" s="58"/>
      <c r="J106" s="58"/>
      <c r="K106" s="58"/>
      <c r="L106" s="58"/>
      <c r="M106" s="58"/>
      <c r="N106" s="58"/>
      <c r="O106" s="58"/>
      <c r="P106" s="58"/>
    </row>
    <row r="107" spans="1:16">
      <c r="A107" s="58"/>
      <c r="B107" s="58"/>
      <c r="C107" s="58"/>
      <c r="D107" s="58"/>
      <c r="E107" s="58"/>
      <c r="F107" s="58"/>
      <c r="G107" s="58"/>
      <c r="H107" s="58"/>
      <c r="I107" s="58"/>
      <c r="J107" s="58"/>
      <c r="K107" s="58"/>
      <c r="L107" s="58"/>
      <c r="M107" s="58"/>
      <c r="N107" s="58"/>
      <c r="O107" s="58"/>
      <c r="P107" s="58"/>
    </row>
    <row r="108" spans="1:16">
      <c r="A108" s="58"/>
      <c r="B108" s="58"/>
      <c r="C108" s="58"/>
      <c r="D108" s="58"/>
      <c r="E108" s="58"/>
      <c r="F108" s="58"/>
      <c r="G108" s="58"/>
      <c r="H108" s="58"/>
      <c r="I108" s="58"/>
      <c r="J108" s="58"/>
      <c r="K108" s="58"/>
      <c r="L108" s="58"/>
      <c r="M108" s="58"/>
      <c r="N108" s="58"/>
      <c r="O108" s="58"/>
      <c r="P108" s="58"/>
    </row>
    <row r="109" spans="1:16">
      <c r="A109" s="58"/>
      <c r="B109" s="58"/>
      <c r="C109" s="58"/>
      <c r="D109" s="58"/>
      <c r="E109" s="58"/>
      <c r="F109" s="58"/>
      <c r="G109" s="58"/>
      <c r="H109" s="58"/>
      <c r="I109" s="58"/>
      <c r="J109" s="58"/>
      <c r="K109" s="58"/>
      <c r="L109" s="58"/>
      <c r="M109" s="58"/>
      <c r="N109" s="58"/>
      <c r="O109" s="58"/>
      <c r="P109" s="58"/>
    </row>
    <row r="110" spans="1:16">
      <c r="A110" s="58"/>
      <c r="B110" s="58"/>
      <c r="C110" s="58"/>
      <c r="D110" s="58"/>
      <c r="E110" s="58"/>
      <c r="F110" s="58"/>
      <c r="G110" s="58"/>
      <c r="H110" s="58"/>
      <c r="I110" s="58"/>
      <c r="J110" s="58"/>
      <c r="K110" s="58"/>
      <c r="L110" s="58"/>
      <c r="M110" s="58"/>
      <c r="N110" s="58"/>
      <c r="O110" s="58"/>
      <c r="P110" s="58"/>
    </row>
    <row r="111" spans="1:16">
      <c r="A111" s="58"/>
      <c r="B111" s="58"/>
      <c r="C111" s="58"/>
      <c r="D111" s="58"/>
      <c r="E111" s="58"/>
      <c r="F111" s="58"/>
      <c r="G111" s="58"/>
      <c r="H111" s="58"/>
      <c r="I111" s="58"/>
      <c r="J111" s="58"/>
      <c r="K111" s="58"/>
      <c r="L111" s="58"/>
      <c r="M111" s="58"/>
      <c r="N111" s="58"/>
      <c r="O111" s="58"/>
      <c r="P111" s="58"/>
    </row>
    <row r="112" spans="1:16">
      <c r="A112" s="58"/>
      <c r="B112" s="58"/>
      <c r="C112" s="58"/>
      <c r="D112" s="58"/>
      <c r="E112" s="58"/>
      <c r="F112" s="58"/>
      <c r="G112" s="58"/>
      <c r="H112" s="58"/>
      <c r="I112" s="58"/>
      <c r="J112" s="58"/>
      <c r="K112" s="58"/>
      <c r="L112" s="58"/>
      <c r="M112" s="58"/>
      <c r="N112" s="58"/>
      <c r="O112" s="58"/>
      <c r="P112" s="58"/>
    </row>
    <row r="113" spans="1:16">
      <c r="A113" s="58"/>
      <c r="B113" s="58"/>
      <c r="C113" s="58"/>
      <c r="D113" s="58"/>
      <c r="E113" s="58"/>
      <c r="F113" s="58"/>
      <c r="G113" s="58"/>
      <c r="H113" s="58"/>
      <c r="I113" s="58"/>
      <c r="J113" s="58"/>
      <c r="K113" s="58"/>
      <c r="L113" s="58"/>
      <c r="M113" s="58"/>
      <c r="N113" s="58"/>
      <c r="O113" s="58"/>
      <c r="P113" s="58"/>
    </row>
    <row r="114" spans="1:16">
      <c r="A114" s="58"/>
      <c r="B114" s="58"/>
      <c r="C114" s="58"/>
      <c r="D114" s="58"/>
      <c r="E114" s="58"/>
      <c r="F114" s="58"/>
      <c r="G114" s="58"/>
      <c r="H114" s="58"/>
      <c r="I114" s="58"/>
      <c r="J114" s="58"/>
      <c r="K114" s="58"/>
      <c r="L114" s="58"/>
      <c r="M114" s="58"/>
      <c r="N114" s="58"/>
      <c r="O114" s="58"/>
      <c r="P114" s="58"/>
    </row>
    <row r="115" spans="1:16">
      <c r="A115" s="58"/>
      <c r="B115" s="58"/>
      <c r="C115" s="58"/>
      <c r="D115" s="58"/>
      <c r="E115" s="58"/>
      <c r="F115" s="58"/>
      <c r="G115" s="58"/>
      <c r="H115" s="58"/>
      <c r="I115" s="58"/>
      <c r="J115" s="58"/>
      <c r="K115" s="58"/>
      <c r="L115" s="58"/>
      <c r="M115" s="58"/>
      <c r="N115" s="58"/>
      <c r="O115" s="58"/>
      <c r="P115" s="58"/>
    </row>
    <row r="116" spans="1:16">
      <c r="A116" s="58"/>
      <c r="B116" s="58"/>
      <c r="C116" s="58"/>
      <c r="D116" s="58"/>
      <c r="E116" s="58"/>
      <c r="F116" s="58"/>
      <c r="G116" s="58"/>
      <c r="H116" s="58"/>
      <c r="I116" s="58"/>
      <c r="J116" s="58"/>
      <c r="K116" s="58"/>
      <c r="L116" s="58"/>
      <c r="M116" s="58"/>
      <c r="N116" s="58"/>
      <c r="O116" s="58"/>
      <c r="P116" s="58"/>
    </row>
    <row r="117" spans="1:16">
      <c r="A117" s="58"/>
      <c r="B117" s="58"/>
      <c r="C117" s="58"/>
      <c r="D117" s="58"/>
      <c r="E117" s="58"/>
      <c r="F117" s="58"/>
      <c r="G117" s="58"/>
      <c r="H117" s="58"/>
      <c r="I117" s="58"/>
      <c r="J117" s="58"/>
      <c r="K117" s="58"/>
      <c r="L117" s="58"/>
      <c r="M117" s="58"/>
      <c r="N117" s="58"/>
      <c r="O117" s="58"/>
      <c r="P117" s="58"/>
    </row>
    <row r="118" spans="1:16">
      <c r="A118" s="58"/>
      <c r="B118" s="58"/>
      <c r="C118" s="58"/>
      <c r="D118" s="58"/>
      <c r="E118" s="58"/>
      <c r="F118" s="58"/>
      <c r="G118" s="58"/>
      <c r="H118" s="58"/>
      <c r="I118" s="58"/>
      <c r="J118" s="58"/>
      <c r="K118" s="58"/>
      <c r="L118" s="58"/>
      <c r="M118" s="58"/>
      <c r="N118" s="58"/>
      <c r="O118" s="58"/>
      <c r="P118" s="58"/>
    </row>
    <row r="119" spans="1:16">
      <c r="A119" s="58"/>
      <c r="B119" s="58"/>
      <c r="C119" s="58"/>
      <c r="D119" s="58"/>
      <c r="E119" s="58"/>
      <c r="F119" s="58"/>
      <c r="G119" s="58"/>
      <c r="H119" s="58"/>
      <c r="I119" s="58"/>
      <c r="J119" s="58"/>
      <c r="K119" s="58"/>
      <c r="L119" s="58"/>
      <c r="M119" s="58"/>
      <c r="N119" s="58"/>
      <c r="O119" s="58"/>
      <c r="P119" s="58"/>
    </row>
    <row r="120" spans="1:16">
      <c r="A120" s="58"/>
      <c r="B120" s="58"/>
      <c r="C120" s="58"/>
      <c r="D120" s="58"/>
      <c r="E120" s="58"/>
      <c r="F120" s="58"/>
      <c r="G120" s="58"/>
      <c r="H120" s="58"/>
      <c r="I120" s="58"/>
      <c r="J120" s="58"/>
      <c r="K120" s="58"/>
      <c r="L120" s="58"/>
      <c r="M120" s="58"/>
      <c r="N120" s="58"/>
      <c r="O120" s="58"/>
      <c r="P120" s="58"/>
    </row>
    <row r="121" spans="1:16">
      <c r="A121" s="58"/>
      <c r="B121" s="58"/>
      <c r="C121" s="58"/>
      <c r="D121" s="58"/>
      <c r="E121" s="58"/>
      <c r="F121" s="58"/>
      <c r="G121" s="58"/>
      <c r="H121" s="58"/>
      <c r="I121" s="58"/>
      <c r="J121" s="58"/>
      <c r="K121" s="58"/>
      <c r="L121" s="58"/>
      <c r="M121" s="58"/>
      <c r="N121" s="58"/>
      <c r="O121" s="58"/>
      <c r="P121" s="58"/>
    </row>
    <row r="122" spans="1:16">
      <c r="A122" s="58"/>
      <c r="B122" s="58"/>
      <c r="C122" s="58"/>
      <c r="D122" s="58"/>
      <c r="E122" s="58"/>
      <c r="F122" s="58"/>
      <c r="G122" s="58"/>
      <c r="H122" s="58"/>
      <c r="I122" s="58"/>
      <c r="J122" s="58"/>
      <c r="K122" s="58"/>
      <c r="L122" s="58"/>
      <c r="M122" s="58"/>
      <c r="N122" s="58"/>
      <c r="O122" s="58"/>
      <c r="P122" s="58"/>
    </row>
    <row r="123" spans="1:16">
      <c r="A123" s="58"/>
      <c r="B123" s="58"/>
      <c r="C123" s="58"/>
      <c r="D123" s="58"/>
      <c r="E123" s="58"/>
      <c r="F123" s="58"/>
      <c r="G123" s="58"/>
      <c r="H123" s="58"/>
      <c r="I123" s="58"/>
      <c r="J123" s="58"/>
      <c r="K123" s="58"/>
      <c r="L123" s="58"/>
      <c r="M123" s="58"/>
      <c r="N123" s="58"/>
      <c r="O123" s="58"/>
      <c r="P123" s="58"/>
    </row>
    <row r="124" spans="1:16">
      <c r="A124" s="58"/>
      <c r="B124" s="58"/>
      <c r="C124" s="58"/>
      <c r="D124" s="58"/>
      <c r="E124" s="58"/>
      <c r="F124" s="58"/>
      <c r="G124" s="58"/>
      <c r="H124" s="58"/>
      <c r="I124" s="58"/>
      <c r="J124" s="58"/>
      <c r="K124" s="58"/>
      <c r="L124" s="58"/>
      <c r="M124" s="58"/>
      <c r="N124" s="58"/>
      <c r="O124" s="58"/>
      <c r="P124" s="58"/>
    </row>
    <row r="125" spans="1:16">
      <c r="A125" s="58"/>
      <c r="B125" s="58"/>
      <c r="C125" s="58"/>
      <c r="D125" s="58"/>
      <c r="E125" s="58"/>
      <c r="F125" s="58"/>
      <c r="G125" s="58"/>
      <c r="H125" s="58"/>
      <c r="I125" s="58"/>
      <c r="J125" s="58"/>
      <c r="K125" s="58"/>
      <c r="L125" s="58"/>
      <c r="M125" s="58"/>
      <c r="N125" s="58"/>
      <c r="O125" s="58"/>
      <c r="P125" s="58"/>
    </row>
    <row r="126" spans="1:16">
      <c r="A126" s="58"/>
      <c r="B126" s="58"/>
      <c r="C126" s="58"/>
      <c r="D126" s="58"/>
      <c r="E126" s="58"/>
      <c r="F126" s="58"/>
      <c r="G126" s="58"/>
      <c r="H126" s="58"/>
      <c r="I126" s="58"/>
      <c r="J126" s="58"/>
      <c r="K126" s="58"/>
      <c r="L126" s="58"/>
      <c r="M126" s="58"/>
      <c r="N126" s="58"/>
      <c r="O126" s="58"/>
      <c r="P126" s="58"/>
    </row>
    <row r="127" spans="1:16">
      <c r="A127" s="58"/>
      <c r="B127" s="58"/>
      <c r="C127" s="58"/>
      <c r="D127" s="58"/>
      <c r="E127" s="58"/>
      <c r="F127" s="58"/>
      <c r="G127" s="58"/>
      <c r="H127" s="58"/>
      <c r="I127" s="58"/>
      <c r="J127" s="58"/>
      <c r="K127" s="58"/>
      <c r="L127" s="58"/>
      <c r="M127" s="58"/>
      <c r="N127" s="58"/>
      <c r="O127" s="58"/>
      <c r="P127" s="58"/>
    </row>
    <row r="128" spans="1:16">
      <c r="A128" s="58"/>
      <c r="B128" s="58"/>
      <c r="C128" s="58"/>
      <c r="D128" s="58"/>
      <c r="E128" s="58"/>
      <c r="F128" s="58"/>
      <c r="G128" s="58"/>
      <c r="H128" s="58"/>
      <c r="I128" s="58"/>
      <c r="J128" s="58"/>
      <c r="K128" s="58"/>
      <c r="L128" s="58"/>
      <c r="M128" s="58"/>
      <c r="N128" s="58"/>
      <c r="O128" s="58"/>
      <c r="P128" s="58"/>
    </row>
    <row r="129" spans="1:16">
      <c r="A129" s="58"/>
      <c r="B129" s="58"/>
      <c r="C129" s="58"/>
      <c r="D129" s="58"/>
      <c r="E129" s="58"/>
      <c r="F129" s="58"/>
      <c r="G129" s="58"/>
      <c r="H129" s="58"/>
      <c r="I129" s="58"/>
      <c r="J129" s="58"/>
      <c r="K129" s="58"/>
      <c r="L129" s="58"/>
      <c r="M129" s="58"/>
      <c r="N129" s="58"/>
      <c r="O129" s="58"/>
      <c r="P129" s="58"/>
    </row>
    <row r="130" spans="1:16">
      <c r="A130" s="58"/>
      <c r="B130" s="58"/>
      <c r="C130" s="58"/>
      <c r="D130" s="58"/>
      <c r="E130" s="58"/>
      <c r="F130" s="58"/>
      <c r="G130" s="58"/>
      <c r="H130" s="58"/>
      <c r="I130" s="58"/>
      <c r="J130" s="58"/>
      <c r="K130" s="58"/>
      <c r="L130" s="58"/>
      <c r="M130" s="58"/>
      <c r="N130" s="58"/>
      <c r="O130" s="58"/>
      <c r="P130" s="58"/>
    </row>
    <row r="131" spans="1:16">
      <c r="A131" s="58"/>
      <c r="B131" s="58"/>
      <c r="C131" s="58"/>
      <c r="D131" s="58"/>
      <c r="E131" s="58"/>
      <c r="F131" s="58"/>
      <c r="G131" s="58"/>
      <c r="H131" s="58"/>
      <c r="I131" s="58"/>
      <c r="J131" s="58"/>
      <c r="K131" s="58"/>
      <c r="L131" s="58"/>
      <c r="M131" s="58"/>
      <c r="N131" s="58"/>
      <c r="O131" s="58"/>
      <c r="P131" s="58"/>
    </row>
    <row r="132" spans="1:16">
      <c r="A132" s="58"/>
      <c r="B132" s="58"/>
      <c r="C132" s="58"/>
      <c r="D132" s="58"/>
      <c r="E132" s="58"/>
      <c r="F132" s="58"/>
      <c r="G132" s="58"/>
      <c r="H132" s="58"/>
      <c r="I132" s="58"/>
      <c r="J132" s="58"/>
      <c r="K132" s="58"/>
      <c r="L132" s="58"/>
      <c r="M132" s="58"/>
      <c r="N132" s="58"/>
      <c r="O132" s="58"/>
      <c r="P132" s="58"/>
    </row>
    <row r="133" spans="1:16">
      <c r="A133" s="58"/>
      <c r="B133" s="58"/>
      <c r="C133" s="58"/>
      <c r="D133" s="58"/>
      <c r="E133" s="58"/>
      <c r="F133" s="58"/>
      <c r="G133" s="58"/>
      <c r="H133" s="58"/>
      <c r="I133" s="58"/>
      <c r="J133" s="58"/>
      <c r="K133" s="58"/>
      <c r="L133" s="58"/>
      <c r="M133" s="58"/>
      <c r="N133" s="58"/>
      <c r="O133" s="58"/>
      <c r="P133" s="58"/>
    </row>
    <row r="134" spans="1:16">
      <c r="A134" s="58"/>
      <c r="B134" s="58"/>
      <c r="C134" s="58"/>
      <c r="D134" s="58"/>
      <c r="E134" s="58"/>
      <c r="F134" s="58"/>
      <c r="G134" s="58"/>
      <c r="H134" s="58"/>
      <c r="I134" s="58"/>
      <c r="J134" s="58"/>
      <c r="K134" s="58"/>
      <c r="L134" s="58"/>
      <c r="M134" s="58"/>
      <c r="N134" s="58"/>
      <c r="O134" s="58"/>
      <c r="P134" s="58"/>
    </row>
    <row r="135" spans="1:16">
      <c r="A135" s="58"/>
      <c r="B135" s="58"/>
      <c r="C135" s="58"/>
      <c r="D135" s="58"/>
      <c r="E135" s="58"/>
      <c r="F135" s="58"/>
      <c r="G135" s="58"/>
      <c r="H135" s="58"/>
      <c r="I135" s="58"/>
      <c r="J135" s="58"/>
      <c r="K135" s="58"/>
      <c r="L135" s="58"/>
      <c r="M135" s="58"/>
      <c r="N135" s="58"/>
      <c r="O135" s="58"/>
      <c r="P135" s="58"/>
    </row>
    <row r="136" spans="1:16">
      <c r="A136" s="58"/>
      <c r="B136" s="58"/>
      <c r="C136" s="58"/>
      <c r="D136" s="58"/>
      <c r="E136" s="58"/>
      <c r="F136" s="58"/>
      <c r="G136" s="58"/>
      <c r="H136" s="58"/>
      <c r="I136" s="58"/>
      <c r="J136" s="58"/>
      <c r="K136" s="58"/>
      <c r="L136" s="58"/>
      <c r="M136" s="58"/>
      <c r="N136" s="58"/>
      <c r="O136" s="58"/>
      <c r="P136" s="58"/>
    </row>
    <row r="137" spans="1:16">
      <c r="A137" s="58"/>
      <c r="B137" s="58"/>
      <c r="C137" s="58"/>
      <c r="D137" s="58"/>
      <c r="E137" s="58"/>
      <c r="F137" s="58"/>
      <c r="G137" s="58"/>
      <c r="H137" s="58"/>
      <c r="I137" s="58"/>
      <c r="J137" s="58"/>
      <c r="K137" s="58"/>
      <c r="L137" s="58"/>
      <c r="M137" s="58"/>
      <c r="N137" s="58"/>
      <c r="O137" s="58"/>
      <c r="P137" s="58"/>
    </row>
    <row r="138" spans="1:16">
      <c r="A138" s="58"/>
      <c r="B138" s="58"/>
      <c r="C138" s="58"/>
      <c r="D138" s="58"/>
      <c r="E138" s="58"/>
      <c r="F138" s="58"/>
      <c r="G138" s="58"/>
      <c r="H138" s="58"/>
      <c r="I138" s="58"/>
      <c r="J138" s="58"/>
      <c r="K138" s="58"/>
      <c r="L138" s="58"/>
      <c r="M138" s="58"/>
      <c r="N138" s="58"/>
      <c r="O138" s="58"/>
      <c r="P138" s="58"/>
    </row>
    <row r="139" spans="1:16">
      <c r="A139" s="58"/>
      <c r="B139" s="58"/>
      <c r="C139" s="58"/>
      <c r="D139" s="58"/>
      <c r="E139" s="58"/>
      <c r="F139" s="58"/>
      <c r="G139" s="58"/>
      <c r="H139" s="58"/>
      <c r="I139" s="58"/>
      <c r="J139" s="58"/>
      <c r="K139" s="58"/>
      <c r="L139" s="58"/>
      <c r="M139" s="58"/>
      <c r="N139" s="58"/>
      <c r="O139" s="58"/>
      <c r="P139" s="58"/>
    </row>
    <row r="140" spans="1:16">
      <c r="A140" s="58"/>
      <c r="B140" s="58"/>
      <c r="C140" s="58"/>
      <c r="D140" s="58"/>
      <c r="E140" s="58"/>
      <c r="F140" s="58"/>
      <c r="G140" s="58"/>
      <c r="H140" s="58"/>
      <c r="I140" s="58"/>
      <c r="J140" s="58"/>
      <c r="K140" s="58"/>
      <c r="L140" s="58"/>
      <c r="M140" s="58"/>
      <c r="N140" s="58"/>
      <c r="O140" s="58"/>
      <c r="P140" s="58"/>
    </row>
  </sheetData>
  <mergeCells count="24">
    <mergeCell ref="D42:G42"/>
    <mergeCell ref="B25:D25"/>
    <mergeCell ref="B33:D33"/>
    <mergeCell ref="B34:B35"/>
    <mergeCell ref="C34:C35"/>
    <mergeCell ref="B41:G41"/>
    <mergeCell ref="B42:C43"/>
    <mergeCell ref="B3:D3"/>
    <mergeCell ref="B11:D11"/>
    <mergeCell ref="A18:F18"/>
    <mergeCell ref="C19:F19"/>
    <mergeCell ref="A21:A23"/>
    <mergeCell ref="A19:B20"/>
    <mergeCell ref="D48:D49"/>
    <mergeCell ref="B53:D53"/>
    <mergeCell ref="C62:D62"/>
    <mergeCell ref="F48:F49"/>
    <mergeCell ref="G48:G49"/>
    <mergeCell ref="C48:C49"/>
    <mergeCell ref="B44:B49"/>
    <mergeCell ref="D45:D46"/>
    <mergeCell ref="C45:C46"/>
    <mergeCell ref="E45:E46"/>
    <mergeCell ref="F45:F46"/>
  </mergeCells>
  <pageMargins left="0.75" right="0.75" top="1" bottom="1" header="0" footer="0"/>
  <pageSetup scale="76" fitToHeight="0" orientation="portrait" horizontalDpi="0"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ADMINISTRACIÓN</vt:lpstr>
      <vt:lpstr>SERVICIOS GENERALES</vt:lpstr>
      <vt:lpstr>MANTENIMIENTO</vt:lpstr>
      <vt:lpstr>SEGURIDAD FISICA</vt:lpstr>
      <vt:lpstr>USUARIOS VISIT CONTRA NO MISION</vt:lpstr>
      <vt:lpstr>Instructivo</vt:lpstr>
      <vt:lpstr>Clasificación de peligros</vt:lpstr>
      <vt:lpstr>tablas de valoracion</vt:lpstr>
      <vt:lpstr>'Clasificación de peligros'!Área_de_impresión</vt:lpstr>
      <vt:lpstr>Instructivo!Área_de_impresión</vt:lpstr>
      <vt:lpstr>'tablas de valoracion'!Área_de_impresión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COTRASUR</dc:creator>
  <cp:lastModifiedBy>USUARIO</cp:lastModifiedBy>
  <cp:lastPrinted>2019-12-13T17:25:49Z</cp:lastPrinted>
  <dcterms:created xsi:type="dcterms:W3CDTF">2011-03-15T06:57:39Z</dcterms:created>
  <dcterms:modified xsi:type="dcterms:W3CDTF">2019-12-13T17:49:03Z</dcterms:modified>
</cp:coreProperties>
</file>